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4415" windowHeight="13620" tabRatio="733" activeTab="0"/>
  </bookViews>
  <sheets>
    <sheet name="Rekapitulacija" sheetId="1" r:id="rId1"/>
    <sheet name="Gradbena_dela_NN" sheetId="2" r:id="rId2"/>
    <sheet name="TP" sheetId="3" r:id="rId3"/>
    <sheet name="NN" sheetId="4" r:id="rId4"/>
    <sheet name="Svetilke" sheetId="5" r:id="rId5"/>
    <sheet name="Vodovni" sheetId="6" r:id="rId6"/>
    <sheet name="UPS" sheetId="7" r:id="rId7"/>
    <sheet name="SB" sheetId="8" r:id="rId8"/>
    <sheet name="Strelovod" sheetId="9" r:id="rId9"/>
    <sheet name="Ostalo" sheetId="10" r:id="rId10"/>
  </sheets>
  <externalReferences>
    <externalReference r:id="rId13"/>
    <externalReference r:id="rId14"/>
    <externalReference r:id="rId15"/>
    <externalReference r:id="rId16"/>
  </externalReferences>
  <definedNames>
    <definedName name="_xlfn.BAHTTEXT" hidden="1">#NAME?</definedName>
    <definedName name="AKUMULACIJA" localSheetId="1">#REF!</definedName>
    <definedName name="AKUMULACIJA" localSheetId="3">#REF!</definedName>
    <definedName name="AKUMULACIJA" localSheetId="9">#REF!</definedName>
    <definedName name="AKUMULACIJA" localSheetId="7">#REF!</definedName>
    <definedName name="AKUMULACIJA" localSheetId="8">#REF!</definedName>
    <definedName name="AKUMULACIJA" localSheetId="4">#REF!</definedName>
    <definedName name="AKUMULACIJA" localSheetId="2">#REF!</definedName>
    <definedName name="AKUMULACIJA" localSheetId="6">#REF!</definedName>
    <definedName name="AKUMULACIJA" localSheetId="5">#REF!</definedName>
    <definedName name="AKUMULACIJA">#REF!</definedName>
    <definedName name="FAK_MATERIAL" localSheetId="1">#REF!</definedName>
    <definedName name="FAK_MATERIAL" localSheetId="3">#REF!</definedName>
    <definedName name="FAK_MATERIAL" localSheetId="9">#REF!</definedName>
    <definedName name="FAK_MATERIAL" localSheetId="7">#REF!</definedName>
    <definedName name="FAK_MATERIAL" localSheetId="8">#REF!</definedName>
    <definedName name="FAK_MATERIAL" localSheetId="4">#REF!</definedName>
    <definedName name="FAK_MATERIAL" localSheetId="2">#REF!</definedName>
    <definedName name="FAK_MATERIAL" localSheetId="6">#REF!</definedName>
    <definedName name="FAK_MATERIAL" localSheetId="5">#REF!</definedName>
    <definedName name="FAK_MATERIAL">#REF!</definedName>
    <definedName name="FAKTOR_NA_URE" localSheetId="1">#REF!</definedName>
    <definedName name="FAKTOR_NA_URE" localSheetId="3">#REF!</definedName>
    <definedName name="FAKTOR_NA_URE" localSheetId="9">#REF!</definedName>
    <definedName name="FAKTOR_NA_URE" localSheetId="7">#REF!</definedName>
    <definedName name="FAKTOR_NA_URE" localSheetId="8">#REF!</definedName>
    <definedName name="FAKTOR_NA_URE" localSheetId="4">#REF!</definedName>
    <definedName name="FAKTOR_NA_URE" localSheetId="2">#REF!</definedName>
    <definedName name="FAKTOR_NA_URE" localSheetId="6">#REF!</definedName>
    <definedName name="FAKTOR_NA_URE" localSheetId="5">#REF!</definedName>
    <definedName name="FAKTOR_NA_URE">#REF!</definedName>
    <definedName name="indeks" localSheetId="1">'[4]Rekapitulacija'!#REF!</definedName>
    <definedName name="indeks" localSheetId="3">'[4]Rekapitulacija'!#REF!</definedName>
    <definedName name="indeks" localSheetId="2">'[4]Rekapitulacija'!#REF!</definedName>
    <definedName name="indeks">'Rekapitulacija'!#REF!</definedName>
    <definedName name="KALK_URA" localSheetId="1">#REF!</definedName>
    <definedName name="KALK_URA" localSheetId="3">#REF!</definedName>
    <definedName name="KALK_URA" localSheetId="9">#REF!</definedName>
    <definedName name="KALK_URA" localSheetId="7">#REF!</definedName>
    <definedName name="KALK_URA" localSheetId="8">#REF!</definedName>
    <definedName name="KALK_URA" localSheetId="4">#REF!</definedName>
    <definedName name="KALK_URA" localSheetId="2">#REF!</definedName>
    <definedName name="KALK_URA" localSheetId="6">#REF!</definedName>
    <definedName name="KALK_URA" localSheetId="5">#REF!</definedName>
    <definedName name="KALK_URA">#REF!</definedName>
    <definedName name="_xlnm.Print_Area" localSheetId="1">'Gradbena_dela_NN'!$A$1:$I$95</definedName>
    <definedName name="_xlnm.Print_Area" localSheetId="3">'NN'!$A$1:$I$27</definedName>
    <definedName name="_xlnm.Print_Area" localSheetId="9">'Ostalo'!$A$2:$G$19</definedName>
    <definedName name="_xlnm.Print_Area" localSheetId="7">'SB'!$A$1:$G$48</definedName>
    <definedName name="_xlnm.Print_Area" localSheetId="8">'Strelovod'!$A$1:$L$45</definedName>
    <definedName name="_xlnm.Print_Area" localSheetId="4">'Svetilke'!$A$1:$G$12</definedName>
    <definedName name="_xlnm.Print_Area" localSheetId="2">'TP'!$A$1:$I$33</definedName>
    <definedName name="_xlnm.Print_Area" localSheetId="6">'UPS'!$A$1:$G$26</definedName>
    <definedName name="_xlnm.Print_Area" localSheetId="5">'Vodovni'!$A$1:$G$102</definedName>
    <definedName name="PROC_MATERIAL" localSheetId="1">#REF!</definedName>
    <definedName name="PROC_MATERIAL" localSheetId="3">#REF!</definedName>
    <definedName name="PROC_MATERIAL" localSheetId="9">#REF!</definedName>
    <definedName name="PROC_MATERIAL" localSheetId="7">#REF!</definedName>
    <definedName name="PROC_MATERIAL" localSheetId="8">#REF!</definedName>
    <definedName name="PROC_MATERIAL" localSheetId="4">#REF!</definedName>
    <definedName name="PROC_MATERIAL" localSheetId="2">#REF!</definedName>
    <definedName name="PROC_MATERIAL" localSheetId="6">#REF!</definedName>
    <definedName name="PROC_MATERIAL" localSheetId="5">#REF!</definedName>
    <definedName name="PROC_MATERIAL">#REF!</definedName>
    <definedName name="SKUPAJ_AKUMULACIJA" localSheetId="1">#REF!</definedName>
    <definedName name="SKUPAJ_AKUMULACIJA" localSheetId="3">#REF!</definedName>
    <definedName name="SKUPAJ_AKUMULACIJA" localSheetId="9">#REF!</definedName>
    <definedName name="SKUPAJ_AKUMULACIJA" localSheetId="7">#REF!</definedName>
    <definedName name="SKUPAJ_AKUMULACIJA" localSheetId="8">#REF!</definedName>
    <definedName name="SKUPAJ_AKUMULACIJA" localSheetId="4">#REF!</definedName>
    <definedName name="SKUPAJ_AKUMULACIJA" localSheetId="2">#REF!</definedName>
    <definedName name="SKUPAJ_AKUMULACIJA" localSheetId="6">#REF!</definedName>
    <definedName name="SKUPAJ_AKUMULACIJA" localSheetId="5">#REF!</definedName>
    <definedName name="SKUPAJ_AKUMULACIJA">#REF!</definedName>
    <definedName name="SKUPAJ_BRUTO_MATERIAL" localSheetId="1">#REF!</definedName>
    <definedName name="SKUPAJ_BRUTO_MATERIAL" localSheetId="3">#REF!</definedName>
    <definedName name="SKUPAJ_BRUTO_MATERIAL" localSheetId="9">#REF!</definedName>
    <definedName name="SKUPAJ_BRUTO_MATERIAL" localSheetId="7">#REF!</definedName>
    <definedName name="SKUPAJ_BRUTO_MATERIAL" localSheetId="8">#REF!</definedName>
    <definedName name="SKUPAJ_BRUTO_MATERIAL" localSheetId="4">#REF!</definedName>
    <definedName name="SKUPAJ_BRUTO_MATERIAL" localSheetId="2">#REF!</definedName>
    <definedName name="SKUPAJ_BRUTO_MATERIAL" localSheetId="6">#REF!</definedName>
    <definedName name="SKUPAJ_BRUTO_MATERIAL" localSheetId="5">#REF!</definedName>
    <definedName name="SKUPAJ_BRUTO_MATERIAL">#REF!</definedName>
    <definedName name="SKUPAJ_DELO" localSheetId="1">#REF!</definedName>
    <definedName name="SKUPAJ_DELO" localSheetId="3">#REF!</definedName>
    <definedName name="SKUPAJ_DELO" localSheetId="9">#REF!</definedName>
    <definedName name="SKUPAJ_DELO" localSheetId="7">#REF!</definedName>
    <definedName name="SKUPAJ_DELO" localSheetId="8">#REF!</definedName>
    <definedName name="SKUPAJ_DELO" localSheetId="4">#REF!</definedName>
    <definedName name="SKUPAJ_DELO" localSheetId="2">#REF!</definedName>
    <definedName name="SKUPAJ_DELO" localSheetId="6">#REF!</definedName>
    <definedName name="SKUPAJ_DELO" localSheetId="5">#REF!</definedName>
    <definedName name="SKUPAJ_DELO">#REF!</definedName>
    <definedName name="SKUPAJ_DODATEK_NA_MATERIAL" localSheetId="1">#REF!</definedName>
    <definedName name="SKUPAJ_DODATEK_NA_MATERIAL" localSheetId="3">#REF!</definedName>
    <definedName name="SKUPAJ_DODATEK_NA_MATERIAL" localSheetId="9">#REF!</definedName>
    <definedName name="SKUPAJ_DODATEK_NA_MATERIAL" localSheetId="7">#REF!</definedName>
    <definedName name="SKUPAJ_DODATEK_NA_MATERIAL" localSheetId="8">#REF!</definedName>
    <definedName name="SKUPAJ_DODATEK_NA_MATERIAL" localSheetId="4">#REF!</definedName>
    <definedName name="SKUPAJ_DODATEK_NA_MATERIAL" localSheetId="2">#REF!</definedName>
    <definedName name="SKUPAJ_DODATEK_NA_MATERIAL" localSheetId="6">#REF!</definedName>
    <definedName name="SKUPAJ_DODATEK_NA_MATERIAL" localSheetId="5">#REF!</definedName>
    <definedName name="SKUPAJ_DODATEK_NA_MATERIAL">#REF!</definedName>
    <definedName name="SKUPAJ_NETO_MATERIAL" localSheetId="1">#REF!</definedName>
    <definedName name="SKUPAJ_NETO_MATERIAL" localSheetId="3">#REF!</definedName>
    <definedName name="SKUPAJ_NETO_MATERIAL" localSheetId="9">#REF!</definedName>
    <definedName name="SKUPAJ_NETO_MATERIAL" localSheetId="7">#REF!</definedName>
    <definedName name="SKUPAJ_NETO_MATERIAL" localSheetId="8">#REF!</definedName>
    <definedName name="SKUPAJ_NETO_MATERIAL" localSheetId="4">#REF!</definedName>
    <definedName name="SKUPAJ_NETO_MATERIAL" localSheetId="2">#REF!</definedName>
    <definedName name="SKUPAJ_NETO_MATERIAL" localSheetId="6">#REF!</definedName>
    <definedName name="SKUPAJ_NETO_MATERIAL" localSheetId="5">#REF!</definedName>
    <definedName name="SKUPAJ_NETO_MATERIAL">#REF!</definedName>
    <definedName name="SKUPAJ_PREDRAČUN" localSheetId="1">#REF!</definedName>
    <definedName name="SKUPAJ_PREDRAČUN" localSheetId="3">#REF!</definedName>
    <definedName name="SKUPAJ_PREDRAČUN" localSheetId="9">#REF!</definedName>
    <definedName name="SKUPAJ_PREDRAČUN" localSheetId="7">#REF!</definedName>
    <definedName name="SKUPAJ_PREDRAČUN" localSheetId="8">#REF!</definedName>
    <definedName name="SKUPAJ_PREDRAČUN" localSheetId="4">#REF!</definedName>
    <definedName name="SKUPAJ_PREDRAČUN" localSheetId="2">#REF!</definedName>
    <definedName name="SKUPAJ_PREDRAČUN" localSheetId="6">#REF!</definedName>
    <definedName name="SKUPAJ_PREDRAČUN" localSheetId="5">#REF!</definedName>
    <definedName name="SKUPAJ_PREDRAČUN">#REF!</definedName>
    <definedName name="SKUPAJ_ŠT_UR" localSheetId="1">#REF!</definedName>
    <definedName name="SKUPAJ_ŠT_UR" localSheetId="3">#REF!</definedName>
    <definedName name="SKUPAJ_ŠT_UR" localSheetId="9">#REF!</definedName>
    <definedName name="SKUPAJ_ŠT_UR" localSheetId="7">#REF!</definedName>
    <definedName name="SKUPAJ_ŠT_UR" localSheetId="8">#REF!</definedName>
    <definedName name="SKUPAJ_ŠT_UR" localSheetId="4">#REF!</definedName>
    <definedName name="SKUPAJ_ŠT_UR" localSheetId="2">#REF!</definedName>
    <definedName name="SKUPAJ_ŠT_UR" localSheetId="6">#REF!</definedName>
    <definedName name="SKUPAJ_ŠT_UR" localSheetId="5">#REF!</definedName>
    <definedName name="SKUPAJ_ŠT_UR">#REF!</definedName>
    <definedName name="_xlnm.Print_Titles" localSheetId="1">'Gradbena_dela_NN'!$5:$6</definedName>
    <definedName name="_xlnm.Print_Titles" localSheetId="3">'NN'!$5:$6</definedName>
    <definedName name="_xlnm.Print_Titles" localSheetId="7">'SB'!$5:$6</definedName>
    <definedName name="_xlnm.Print_Titles" localSheetId="8">'Strelovod'!$5:$6</definedName>
    <definedName name="_xlnm.Print_Titles" localSheetId="4">'Svetilke'!$6:$7</definedName>
    <definedName name="_xlnm.Print_Titles" localSheetId="2">'TP'!$5:$6</definedName>
    <definedName name="_xlnm.Print_Titles" localSheetId="6">'UPS'!$5:$6</definedName>
    <definedName name="_xlnm.Print_Titles" localSheetId="5">'Vodovni'!$5:$6</definedName>
    <definedName name="vv">'[1]Rekapitulacija'!$D$40</definedName>
  </definedNames>
  <calcPr fullCalcOnLoad="1"/>
</workbook>
</file>

<file path=xl/sharedStrings.xml><?xml version="1.0" encoding="utf-8"?>
<sst xmlns="http://schemas.openxmlformats.org/spreadsheetml/2006/main" count="558" uniqueCount="305">
  <si>
    <t>m</t>
  </si>
  <si>
    <t>kpl</t>
  </si>
  <si>
    <t>EUR</t>
  </si>
  <si>
    <t>4.</t>
  </si>
  <si>
    <t>Ostalo</t>
  </si>
  <si>
    <t>Enota</t>
  </si>
  <si>
    <t>Količina</t>
  </si>
  <si>
    <t>Cena/enoto</t>
  </si>
  <si>
    <t>Vrednost</t>
  </si>
  <si>
    <t>kos</t>
  </si>
  <si>
    <t>Št.</t>
  </si>
  <si>
    <t>Opis</t>
  </si>
  <si>
    <t>5.</t>
  </si>
  <si>
    <t>1.</t>
  </si>
  <si>
    <t>2.</t>
  </si>
  <si>
    <t>3.</t>
  </si>
  <si>
    <t>Vodovni material</t>
  </si>
  <si>
    <t>REKAPITULACIJA</t>
  </si>
  <si>
    <r>
      <t>- 6 mm</t>
    </r>
    <r>
      <rPr>
        <vertAlign val="superscript"/>
        <sz val="10"/>
        <rFont val="Arial CE"/>
        <family val="2"/>
      </rPr>
      <t xml:space="preserve">2 </t>
    </r>
  </si>
  <si>
    <t>SKUPAJ brez DDV:</t>
  </si>
  <si>
    <t>SKUPAJ z DDV:</t>
  </si>
  <si>
    <t>%</t>
  </si>
  <si>
    <t>ocena</t>
  </si>
  <si>
    <t xml:space="preserve"> </t>
  </si>
  <si>
    <r>
      <t>- 3x2,5 mm</t>
    </r>
    <r>
      <rPr>
        <vertAlign val="superscript"/>
        <sz val="10"/>
        <rFont val="Arial CE"/>
        <family val="2"/>
      </rPr>
      <t>2</t>
    </r>
  </si>
  <si>
    <r>
      <t>- 3x1,5 mm</t>
    </r>
    <r>
      <rPr>
        <vertAlign val="superscript"/>
        <sz val="10"/>
        <rFont val="Arial CE"/>
        <family val="2"/>
      </rPr>
      <t>2</t>
    </r>
  </si>
  <si>
    <r>
      <t>- 5x10 mm</t>
    </r>
    <r>
      <rPr>
        <vertAlign val="superscript"/>
        <sz val="10"/>
        <rFont val="Arial CE"/>
        <family val="2"/>
      </rPr>
      <t>2</t>
    </r>
  </si>
  <si>
    <r>
      <t>- 5x2,5 mm</t>
    </r>
    <r>
      <rPr>
        <vertAlign val="superscript"/>
        <sz val="10"/>
        <rFont val="Arial CE"/>
        <family val="2"/>
      </rPr>
      <t>2</t>
    </r>
  </si>
  <si>
    <t>Razvodna n/o plastična doza z uvodnicami</t>
  </si>
  <si>
    <t>Skupaj vodovni material:</t>
  </si>
  <si>
    <t>Predaja vseh atestov, potrdil o meritvah , zapisnikov in predpisanih izjav ter ostale tehnične dokumentacije za vgrajen material,         napeljave,naprave in opremo tega objekta komplet z ustreznim šolanjem osebja najemnika</t>
  </si>
  <si>
    <t>Skupaj ostalo:</t>
  </si>
  <si>
    <t>Manipulativni stroški, priprava materiala in del (glede na celotno investicijo)</t>
  </si>
  <si>
    <t>- PK100 - 100 mm</t>
  </si>
  <si>
    <t>- PK50 - 50 mm</t>
  </si>
  <si>
    <t>- 100x100x50 mm, kot npr. GW 44024</t>
  </si>
  <si>
    <t>Strelovod</t>
  </si>
  <si>
    <r>
      <t>- 5x6 mm</t>
    </r>
    <r>
      <rPr>
        <vertAlign val="superscript"/>
        <sz val="10"/>
        <rFont val="Arial CE"/>
        <family val="2"/>
      </rPr>
      <t>2</t>
    </r>
  </si>
  <si>
    <t>- PK200 - 200 mm</t>
  </si>
  <si>
    <t>Vtičnica kot npr. GW 62482 (Gewiss),  400V, 16A, petpolna, n/o z ohišjem plastične izvedbe, zaščite IP44, z nalepko z oznako razdelilnika in tokokroga iz katerega se napaja</t>
  </si>
  <si>
    <t>- sistem vrstnih sponk N in PE</t>
  </si>
  <si>
    <t>Lovilni in odvodni vodi</t>
  </si>
  <si>
    <t>Merilna številka za označevanje merilnega mesta kot npr. MS (Hermi)</t>
  </si>
  <si>
    <t>Ozemljitve in izenačitev potencialov</t>
  </si>
  <si>
    <t>Skupaj strelovod:</t>
  </si>
  <si>
    <t>Svetilna telesa</t>
  </si>
  <si>
    <t>Skupaj svetilna telesa:</t>
  </si>
  <si>
    <r>
      <t>m</t>
    </r>
    <r>
      <rPr>
        <vertAlign val="superscript"/>
        <sz val="10"/>
        <rFont val="Arial CE"/>
        <family val="2"/>
      </rPr>
      <t>3</t>
    </r>
  </si>
  <si>
    <t xml:space="preserve">Rdeč PVC opozorilni trak z napisom "POZOR ENERGETSKI KABEL" </t>
  </si>
  <si>
    <r>
      <t xml:space="preserve">Merilno križna sponka za izvedbo merilnega spoja in povezavo med okroglim in ploščatim vodnikom kot npr. </t>
    </r>
    <r>
      <rPr>
        <b/>
        <i/>
        <sz val="10"/>
        <rFont val="Arial CE"/>
        <family val="2"/>
      </rPr>
      <t>KON 02</t>
    </r>
    <r>
      <rPr>
        <sz val="10"/>
        <rFont val="Arial CE"/>
        <family val="0"/>
      </rPr>
      <t xml:space="preserve"> (Hermi)</t>
    </r>
  </si>
  <si>
    <r>
      <t xml:space="preserve">Merilno križna sponka za povezavo med ploščatimi vodniki kot npr. </t>
    </r>
    <r>
      <rPr>
        <b/>
        <i/>
        <sz val="10"/>
        <rFont val="Arial CE"/>
        <family val="2"/>
      </rPr>
      <t>KON 01</t>
    </r>
    <r>
      <rPr>
        <sz val="10"/>
        <rFont val="Arial CE"/>
        <family val="0"/>
      </rPr>
      <t xml:space="preserve"> (Hermi)</t>
    </r>
  </si>
  <si>
    <r>
      <t>Premostitveni kabel za ozemljitev kovinske konstrukcije na nerjaveči valjenec Rf 30x3,5 mm, z vodnikom P/F-Y 16 mm</t>
    </r>
    <r>
      <rPr>
        <vertAlign val="superscript"/>
        <sz val="10"/>
        <rFont val="Arial CE"/>
        <family val="0"/>
      </rPr>
      <t>2</t>
    </r>
    <r>
      <rPr>
        <sz val="10"/>
        <rFont val="Arial CE"/>
        <family val="0"/>
      </rPr>
      <t xml:space="preserve"> v dolžine 0,5m, na obeh koncih zaključen s kabelskim čevljem, skupaj s samoreznim vijakom za pritrditev, kot npr. </t>
    </r>
    <r>
      <rPr>
        <b/>
        <i/>
        <sz val="10"/>
        <rFont val="Arial CE"/>
        <family val="0"/>
      </rPr>
      <t>KON05-01</t>
    </r>
    <r>
      <rPr>
        <sz val="10"/>
        <rFont val="Arial CE"/>
        <family val="0"/>
      </rPr>
      <t xml:space="preserve"> (Hermi)</t>
    </r>
  </si>
  <si>
    <t>Napisne ploščice pritrjene na kable v kabelskih jaških</t>
  </si>
  <si>
    <t>DDV 22%</t>
  </si>
  <si>
    <t>Finožični vodnik H07V-K za izenačevanje potenciala in povezavo kovinskih mas</t>
  </si>
  <si>
    <r>
      <t>Premostitveni kabel za izenečitev potenciala z vodnikom H07V-K 6 mm</t>
    </r>
    <r>
      <rPr>
        <vertAlign val="superscript"/>
        <sz val="10"/>
        <rFont val="Arial CE"/>
        <family val="0"/>
      </rPr>
      <t>2</t>
    </r>
    <r>
      <rPr>
        <sz val="10"/>
        <rFont val="Arial CE"/>
        <family val="0"/>
      </rPr>
      <t xml:space="preserve">  dolžine 0,5m, na obeh koncih zaključen s kabelskim čevljem, skupaj z vijakom z zobato podložko za pritrditev v konstrukcijo</t>
    </r>
  </si>
  <si>
    <t>- 1x vtičnica (VM10PW)</t>
  </si>
  <si>
    <t>- servisna svetilka 1xFLC 20W s stikalom za vklop na vratih omare, servisna vtičnica 230V, 16A z zaščitnim kontaktom v plastičnem ohišju za montažo v omaro</t>
  </si>
  <si>
    <r>
      <t xml:space="preserve">Ozemljilni trak – nerjaveč valjanec 30x3,5 mm položen v zemljo okoli objekta in v betonski temelj kot npr. </t>
    </r>
    <r>
      <rPr>
        <b/>
        <i/>
        <sz val="10"/>
        <rFont val="Arial CE"/>
        <family val="2"/>
      </rPr>
      <t>RH1</t>
    </r>
    <r>
      <rPr>
        <sz val="10"/>
        <rFont val="Arial CE"/>
        <family val="0"/>
      </rPr>
      <t xml:space="preserve"> (Hermi)</t>
    </r>
  </si>
  <si>
    <t>Opomba:</t>
  </si>
  <si>
    <t>- nakladanje in odvoz odvečnega materiala na trajno deponijo (plačilo komunalne takse), …), ki si jo pridobi izvajalec</t>
  </si>
  <si>
    <r>
      <t xml:space="preserve">Električne meritve zaščite proti električnemu udaru in ozemljitev z izdelavo merilnega poročila, merilec mora imeti opralvljen izpit Preglednik manj zahtevnih (zahtevnih) električnih inštalacij in inštalacij zaščite pred delovanjem strele, meritve morajo biti narejene v prisotnosti odgovornega nadzornika električnih instalacij in opreme - </t>
    </r>
    <r>
      <rPr>
        <b/>
        <i/>
        <sz val="10"/>
        <rFont val="Arial CE"/>
        <family val="0"/>
      </rPr>
      <t>merilec mora biti prisoten pri gradnji v vseh gradbenih fazah!</t>
    </r>
  </si>
  <si>
    <t>Kabelski tulci za zaključek kabla,  toploskrčne cevi z lepilom za zaščito kabelskih tulcev, priklop kabla</t>
  </si>
  <si>
    <r>
      <t>- 2x0,75 mm</t>
    </r>
    <r>
      <rPr>
        <vertAlign val="superscript"/>
        <sz val="10"/>
        <rFont val="Arial CE"/>
        <family val="2"/>
      </rPr>
      <t>2</t>
    </r>
  </si>
  <si>
    <t>Ravna plastična instalacijska cev (VRM-TURBO), položena nadometno, z razvodnimi dozami in pritrdilnim materialom</t>
  </si>
  <si>
    <t>Pregibna zaščitna plastificirana cev (Secaflex), položena nadometno (n/o) za priklop strojev, avtomatike in periferne opreme, z uvodnicami in pritrdilnim materialom</t>
  </si>
  <si>
    <t>- sistem viličastih zbiralk L1, L2, L3</t>
  </si>
  <si>
    <t>Ozemljitev fiksnega kovinskega okvirja ali konstrukcije  na nerjaveči valjenec Rf 30x3,5 mm z varjenjem, protikorozijska zaščita spoja</t>
  </si>
  <si>
    <r>
      <t xml:space="preserve">Meritve strelovodne instalacije – predpisane meritve ponikalne upornosti ozemljila, spojev, galvanskih povezav z izdelavo merilnega poročila, merilec mora imeti opralvljen izpit Preglednik manj zahtevnih (zahtevnih) električnih inštalacij in inštalacij zaščite pred delovanjem strele, meritve morajo biti narejene v prisotnosti odgovornega nadzornika električnih instalacij in opreme - </t>
    </r>
    <r>
      <rPr>
        <b/>
        <i/>
        <sz val="10"/>
        <rFont val="Arial CE"/>
        <family val="0"/>
      </rPr>
      <t>merilec mora biti prisoten pri gradnji v vseh gradbenih fazah!</t>
    </r>
  </si>
  <si>
    <r>
      <t xml:space="preserve">Lovilni in odvodni vodnik iz Al legure </t>
    </r>
    <r>
      <rPr>
        <sz val="10"/>
        <rFont val="Symbol"/>
        <family val="1"/>
      </rPr>
      <t>f</t>
    </r>
    <r>
      <rPr>
        <sz val="10"/>
        <rFont val="Arial CE"/>
        <family val="0"/>
      </rPr>
      <t xml:space="preserve">8 mm položen na strešne in zidne nosilce, kot npr. </t>
    </r>
    <r>
      <rPr>
        <b/>
        <i/>
        <sz val="10"/>
        <rFont val="Arial CE"/>
        <family val="2"/>
      </rPr>
      <t xml:space="preserve">AH1 </t>
    </r>
    <r>
      <rPr>
        <sz val="10"/>
        <rFont val="Arial CE"/>
        <family val="2"/>
      </rPr>
      <t>(Hermi)</t>
    </r>
  </si>
  <si>
    <r>
      <t xml:space="preserve">Vezna sponka za izvedbo kontaktnega spoja med okroglimi vodniki kot npr. </t>
    </r>
    <r>
      <rPr>
        <b/>
        <i/>
        <sz val="10"/>
        <rFont val="Arial CE"/>
        <family val="2"/>
      </rPr>
      <t>KON 04 Rf</t>
    </r>
    <r>
      <rPr>
        <sz val="10"/>
        <rFont val="Arial CE"/>
        <family val="0"/>
      </rPr>
      <t xml:space="preserve"> (Hermi)</t>
    </r>
  </si>
  <si>
    <r>
      <t xml:space="preserve">Kontaktna sponka za izvedbo kontaktnega spoja med okroglimi vodniki kot npr. </t>
    </r>
    <r>
      <rPr>
        <b/>
        <i/>
        <sz val="10"/>
        <rFont val="Arial CE"/>
        <family val="2"/>
      </rPr>
      <t>KON 08 Rf</t>
    </r>
    <r>
      <rPr>
        <sz val="10"/>
        <rFont val="Arial CE"/>
        <family val="0"/>
      </rPr>
      <t xml:space="preserve"> (Hermi)</t>
    </r>
  </si>
  <si>
    <t>- polaganje ozemljilnega valjanca, zasip z izkopanim materialom ter nabijanje po slojih, urejanje okolice</t>
  </si>
  <si>
    <r>
      <t>- 2x1,5 mm</t>
    </r>
    <r>
      <rPr>
        <vertAlign val="superscript"/>
        <sz val="10"/>
        <rFont val="Arial CE"/>
        <family val="2"/>
      </rPr>
      <t>2</t>
    </r>
  </si>
  <si>
    <r>
      <t>- 4x1,5 mm</t>
    </r>
    <r>
      <rPr>
        <vertAlign val="superscript"/>
        <sz val="10"/>
        <rFont val="Arial CE"/>
        <family val="2"/>
      </rPr>
      <t>2</t>
    </r>
  </si>
  <si>
    <t>POPIS DEL IN PREDIZMERE</t>
  </si>
  <si>
    <t>Rušenje asfalta debeline do 8 cm s predhodnim ravnim rezanjem z rezilko, z nakladanjem ruševin in odvozom na trajno deponijo (plačilo komunalne takse, …) , ki si jo pridobi izvajalec</t>
  </si>
  <si>
    <r>
      <t>m</t>
    </r>
    <r>
      <rPr>
        <vertAlign val="superscript"/>
        <sz val="10"/>
        <rFont val="Arial CE"/>
        <family val="2"/>
      </rPr>
      <t>2</t>
    </r>
  </si>
  <si>
    <t>- zasip s tamponskim gramozom ter nabijanje po slojih 20cm, polaganje ozemljilnega valjanca, polaganje PVC opozorilnega traku, urejanje okolice</t>
  </si>
  <si>
    <t>- asfaltiranje v višini 8 cm</t>
  </si>
  <si>
    <r>
      <t xml:space="preserve">OPOMBA:
</t>
    </r>
    <r>
      <rPr>
        <i/>
        <sz val="10"/>
        <rFont val="Arial"/>
        <family val="2"/>
      </rPr>
      <t>V vseh postavkah je potrebno upoštevati:
- transportne stroške, montažo in vgradnjo opreme,                                                          - zidarsko pomoč, drobni vezni in pritrdilni material,
- manipulativne stroške,                                          
- stroške pripravljalnih in zaključnih del!
Vse mere je potrebno preveriti na licu mesta in prilagoditi izvedbo dejanskemu stanju.
Za vse netipske elemente morajo biti izdelane delavniške risbe, katere mora pred izvedbo pregledati in potrditi projektant.
V primeru, da se ponujena oprema razlikuje od predlagane v tem popisu, je potrebno ponuditi opremo z enakovrednimi oziroma boljšimi tehničnimi karakteristikami ter zraven ponudbe priložiti tehnične liste in kataloge.</t>
    </r>
  </si>
  <si>
    <t>- planiranje dna gradbene jame</t>
  </si>
  <si>
    <r>
      <t>- izdelava podlage s podložnim betonom C12/15, prereza 0,1m</t>
    </r>
    <r>
      <rPr>
        <vertAlign val="superscript"/>
        <sz val="10"/>
        <rFont val="Arial"/>
        <family val="2"/>
      </rPr>
      <t>3</t>
    </r>
    <r>
      <rPr>
        <sz val="10"/>
        <rFont val="Arial"/>
        <family val="2"/>
      </rPr>
      <t>/m</t>
    </r>
    <r>
      <rPr>
        <vertAlign val="superscript"/>
        <sz val="10"/>
        <rFont val="Arial"/>
        <family val="2"/>
      </rPr>
      <t>2</t>
    </r>
    <r>
      <rPr>
        <sz val="10"/>
        <rFont val="Arial"/>
        <family val="2"/>
      </rPr>
      <t>, v debelini 10cm</t>
    </r>
  </si>
  <si>
    <t>- ustrezna odprtina  za uvod cevi kabelske kanalizacije v jašek, obdelava odprtine v steni s finim ometom po izvedbi kabelske kanalizacije</t>
  </si>
  <si>
    <t>- dobava in vgradnja aramturnega železa (mreže in palice ustreznih profilov)</t>
  </si>
  <si>
    <t>kg</t>
  </si>
  <si>
    <t>- zasipnje sten okoli jaška s tamponskim gramozom in delno z izkopanim materialom, utrjevanje po slojih 20cm, finalno planiranje</t>
  </si>
  <si>
    <r>
      <t xml:space="preserve">Stigmaflex cev </t>
    </r>
    <r>
      <rPr>
        <sz val="10"/>
        <rFont val="Symbol"/>
        <family val="1"/>
      </rPr>
      <t>f</t>
    </r>
    <r>
      <rPr>
        <sz val="10"/>
        <rFont val="Arial"/>
        <family val="2"/>
      </rPr>
      <t>110 mm skupaj z original čepi, vodotesnimi spoji, distančniki, koleni, …, položena v kabelsko kanalizacijo</t>
    </r>
  </si>
  <si>
    <t>Dobava ozemljilnega traka – pocinkan valjanec FeZn 25x4 mm , vključno s Rf križnimi sponkami, priključitvami na ozemljilne sisteme, protikorozijsko zaščito z bitumensko maso, ….</t>
  </si>
  <si>
    <t>Zakoličba tras ter tangiranih komunalnih naprav</t>
  </si>
  <si>
    <t>Uskladitev križanj kabelske kanalizacije z ostalimi podzemnimi komunalnimi instalacijami (skladno s "Smernice in navodila za izbiro, polaganje in prevzem elektroenergetskih kablov nazivne napetosti 1kV do 35kV – Elektro inštitut Milan Vidmar – Študija št. 2090, september 2011")</t>
  </si>
  <si>
    <r>
      <t xml:space="preserve">- izdelava podlage iz suhega betona MB10 v debelini 10 cm, polaganje stigmaflex cevi 2x </t>
    </r>
    <r>
      <rPr>
        <sz val="10"/>
        <rFont val="Symbol"/>
        <family val="1"/>
      </rPr>
      <t>f</t>
    </r>
    <r>
      <rPr>
        <sz val="10"/>
        <rFont val="Arial"/>
        <family val="2"/>
      </rPr>
      <t>110 mm (NN) - (vključno z distančniki, čepi, tesnili, koleni, ...) ter obbetoniranje z betonom MB10</t>
    </r>
  </si>
  <si>
    <r>
      <t xml:space="preserve">- izdelava podlage iz suhega betona MB10 v debelini 10 cm, polaganje stigmaflex cevi 1x </t>
    </r>
    <r>
      <rPr>
        <sz val="10"/>
        <rFont val="Symbol"/>
        <family val="1"/>
      </rPr>
      <t>f</t>
    </r>
    <r>
      <rPr>
        <sz val="10"/>
        <rFont val="Arial"/>
        <family val="2"/>
      </rPr>
      <t>63 mm (ZR, NN ali šibko) - (vključno z distančniki, čepi, tesnili, koleni, ...) ter obbetoniranje z betonom MB10</t>
    </r>
  </si>
  <si>
    <r>
      <t xml:space="preserve">- strojni in deloma ročni izkop jame dimenzij (axbxg): 1,6 x 1,6 x 1,7 m </t>
    </r>
    <r>
      <rPr>
        <sz val="10"/>
        <rFont val="Arial CE"/>
        <family val="2"/>
      </rPr>
      <t xml:space="preserve">  v terenu III. do IV. ktg.(75% v terenu III. in 25% v terenu IV. ktg.)</t>
    </r>
  </si>
  <si>
    <t>- polaganje filca</t>
  </si>
  <si>
    <t>- izdelava opaža temeljne plošče in demontaža opaža po betoniranju</t>
  </si>
  <si>
    <r>
      <t>- dobava in vgradnja betona C25/30, prereza 0,2 m</t>
    </r>
    <r>
      <rPr>
        <vertAlign val="superscript"/>
        <sz val="10"/>
        <rFont val="Arial"/>
        <family val="2"/>
      </rPr>
      <t>3</t>
    </r>
    <r>
      <rPr>
        <sz val="10"/>
        <rFont val="Arial"/>
        <family val="2"/>
      </rPr>
      <t>/m</t>
    </r>
    <r>
      <rPr>
        <vertAlign val="superscript"/>
        <sz val="10"/>
        <rFont val="Arial"/>
        <family val="2"/>
      </rPr>
      <t>2</t>
    </r>
    <r>
      <rPr>
        <sz val="10"/>
        <rFont val="Arial"/>
        <family val="2"/>
      </rPr>
      <t xml:space="preserve">, v temeljno ploščo dimenzij (axbxg): 1,4 x1.4 x 0,2 m </t>
    </r>
  </si>
  <si>
    <r>
      <t xml:space="preserve">- vgradnja betonske cevi </t>
    </r>
    <r>
      <rPr>
        <sz val="10"/>
        <rFont val="Symbol"/>
        <family val="1"/>
      </rPr>
      <t>f</t>
    </r>
    <r>
      <rPr>
        <sz val="10"/>
        <rFont val="Arial"/>
        <family val="2"/>
      </rPr>
      <t>100 cm, dolžine 1,0 m</t>
    </r>
  </si>
  <si>
    <t>- izdelava opaža krovne plošče LTŽ pokrova s podpiranjem 1,0 m in demontaža opaža po betoniranju</t>
  </si>
  <si>
    <t>- vgradnja aramturnega železa (mreže in palice ustreznih profilov)</t>
  </si>
  <si>
    <r>
      <t>- dobava in vgradnja betona C25/30, prereza 0,2 m</t>
    </r>
    <r>
      <rPr>
        <vertAlign val="superscript"/>
        <sz val="10"/>
        <rFont val="Arial"/>
        <family val="2"/>
      </rPr>
      <t>3</t>
    </r>
    <r>
      <rPr>
        <sz val="10"/>
        <rFont val="Arial"/>
        <family val="2"/>
      </rPr>
      <t>/m</t>
    </r>
    <r>
      <rPr>
        <vertAlign val="superscript"/>
        <sz val="10"/>
        <rFont val="Arial"/>
        <family val="2"/>
      </rPr>
      <t>2</t>
    </r>
    <r>
      <rPr>
        <sz val="10"/>
        <rFont val="Arial"/>
        <family val="2"/>
      </rPr>
      <t xml:space="preserve">, v krovno ploščo LTŽ pokrova dimenzij (axbxg): 1,2 x 1,2 x 0,3 m </t>
    </r>
  </si>
  <si>
    <t>-  vgradnja enojnega LTŽ pokrova z odprtino 600x600 mm z napisom ELEKTRIKA in nosilnostjo 400 kN skupaj z okvirjem</t>
  </si>
  <si>
    <t>- izdelava hidroizolacije sten in temeljne oziroma krovne plošče z bitumenskimi varjenimi trakovi</t>
  </si>
  <si>
    <t>- odvoz odvečnega materiala na trajno deponijo (plačilo komunalne takse), …) do 15km</t>
  </si>
  <si>
    <r>
      <t xml:space="preserve">KJ </t>
    </r>
    <r>
      <rPr>
        <b/>
        <i/>
        <sz val="10"/>
        <rFont val="Symbol"/>
        <family val="1"/>
      </rPr>
      <t>f</t>
    </r>
    <r>
      <rPr>
        <b/>
        <i/>
        <sz val="10"/>
        <rFont val="Arial"/>
        <family val="2"/>
      </rPr>
      <t>1,0x1,0 m v cestišču</t>
    </r>
  </si>
  <si>
    <r>
      <t xml:space="preserve">Vertikalna zaščita dolžine 1,5 m, za mehansko zaščito strelovoda, nameščena pri n/o izvedbi odvodnega voda kot npr. </t>
    </r>
    <r>
      <rPr>
        <b/>
        <i/>
        <sz val="10"/>
        <rFont val="Arial CE"/>
        <family val="2"/>
      </rPr>
      <t>VZ 03</t>
    </r>
    <r>
      <rPr>
        <sz val="10"/>
        <rFont val="Arial CE"/>
        <family val="0"/>
      </rPr>
      <t xml:space="preserve"> (Hermi)</t>
    </r>
  </si>
  <si>
    <r>
      <t xml:space="preserve">Zidni nosilec za pritrditev vertikalne zaščite v trdni steni kot npr. </t>
    </r>
    <r>
      <rPr>
        <b/>
        <i/>
        <sz val="10"/>
        <rFont val="Arial CE"/>
        <family val="0"/>
      </rPr>
      <t>VZ NOSILEC 03</t>
    </r>
    <r>
      <rPr>
        <sz val="10"/>
        <rFont val="Arial CE"/>
        <family val="0"/>
      </rPr>
      <t xml:space="preserve"> (Hermi)</t>
    </r>
  </si>
  <si>
    <r>
      <t xml:space="preserve">OPOMBA:
</t>
    </r>
    <r>
      <rPr>
        <i/>
        <sz val="10"/>
        <rFont val="Arial"/>
        <family val="2"/>
      </rPr>
      <t>V vseh postavkah je potrebno upoštevati:
- transportne stroške, montažo in vgradnjo svetilk skupaj s sijalkami,                                                          - zidarsko pomoč, drobni vezni in pritrdilni material,
- manipulativne stroške,                                          
- stroške pripravljalnih in zaključnih del!
Vse mere je potrebno preveriti na licu mesta in prilagoditi izvedbo dejanskemu stanju.
Za vse netipske elemente morajo biti izdelane delavniške risbe, katere mora pred izvedbo pregledati in potrditi projektant.
V primeru, da se ponujena oprema razlikuje od predlagane v tem popisu, je potrebno ponuditi opremo z enakovrednimi oziroma boljšimi tehničnimi karakteristikami ter zraven ponudbe priložiti tehnične liste in kataloge.</t>
    </r>
  </si>
  <si>
    <t>Pregibna zaščitna UV odporna plastificirana cev (FAPS), položena nadometno (n/o) za zunanji priklop strojev, avtomatike in periferne opreme, z uvodnicami in pritrdilnim materialom</t>
  </si>
  <si>
    <r>
      <t xml:space="preserve">- </t>
    </r>
    <r>
      <rPr>
        <sz val="10"/>
        <rFont val="Symbol"/>
        <family val="1"/>
      </rPr>
      <t></t>
    </r>
    <r>
      <rPr>
        <sz val="10"/>
        <rFont val="Arial CE"/>
        <family val="0"/>
      </rPr>
      <t xml:space="preserve"> 21 mm</t>
    </r>
  </si>
  <si>
    <r>
      <t>-</t>
    </r>
    <r>
      <rPr>
        <sz val="10"/>
        <rFont val="Symbol"/>
        <family val="1"/>
      </rPr>
      <t xml:space="preserve"> </t>
    </r>
    <r>
      <rPr>
        <sz val="10"/>
        <rFont val="Arial CE"/>
        <family val="0"/>
      </rPr>
      <t xml:space="preserve"> 20/17,4 mm</t>
    </r>
  </si>
  <si>
    <r>
      <t>-</t>
    </r>
    <r>
      <rPr>
        <sz val="10"/>
        <rFont val="Symbol"/>
        <family val="1"/>
      </rPr>
      <t xml:space="preserve"> </t>
    </r>
    <r>
      <rPr>
        <sz val="10"/>
        <rFont val="Arial CE"/>
        <family val="0"/>
      </rPr>
      <t xml:space="preserve"> 32/28,6 mm</t>
    </r>
  </si>
  <si>
    <r>
      <t>-</t>
    </r>
    <r>
      <rPr>
        <sz val="10"/>
        <rFont val="Symbol"/>
        <family val="1"/>
      </rPr>
      <t xml:space="preserve"> </t>
    </r>
    <r>
      <rPr>
        <sz val="10"/>
        <rFont val="Arial CE"/>
        <family val="0"/>
      </rPr>
      <t xml:space="preserve"> 40/35,8 mm</t>
    </r>
  </si>
  <si>
    <r>
      <t>-</t>
    </r>
    <r>
      <rPr>
        <sz val="10"/>
        <rFont val="Symbol"/>
        <family val="1"/>
      </rPr>
      <t xml:space="preserve"> </t>
    </r>
    <r>
      <rPr>
        <sz val="10"/>
        <rFont val="Arial CE"/>
        <family val="0"/>
      </rPr>
      <t xml:space="preserve"> 50/45,1 mm</t>
    </r>
  </si>
  <si>
    <r>
      <t>-</t>
    </r>
    <r>
      <rPr>
        <sz val="10"/>
        <rFont val="Symbol"/>
        <family val="1"/>
      </rPr>
      <t xml:space="preserve"> </t>
    </r>
    <r>
      <rPr>
        <sz val="10"/>
        <rFont val="Arial CE"/>
        <family val="0"/>
      </rPr>
      <t xml:space="preserve"> 25/22,1 mm</t>
    </r>
  </si>
  <si>
    <r>
      <t xml:space="preserve">- </t>
    </r>
    <r>
      <rPr>
        <sz val="10"/>
        <rFont val="Symbol"/>
        <family val="1"/>
      </rPr>
      <t></t>
    </r>
    <r>
      <rPr>
        <sz val="10"/>
        <rFont val="Arial CE"/>
        <family val="0"/>
      </rPr>
      <t xml:space="preserve"> 20/24,7 mm</t>
    </r>
  </si>
  <si>
    <r>
      <t xml:space="preserve">- </t>
    </r>
    <r>
      <rPr>
        <sz val="10"/>
        <rFont val="Symbol"/>
        <family val="1"/>
      </rPr>
      <t></t>
    </r>
    <r>
      <rPr>
        <sz val="10"/>
        <rFont val="Arial CE"/>
        <family val="0"/>
      </rPr>
      <t xml:space="preserve"> 25/30,6 mm</t>
    </r>
  </si>
  <si>
    <r>
      <t xml:space="preserve">- </t>
    </r>
    <r>
      <rPr>
        <sz val="10"/>
        <rFont val="Symbol"/>
        <family val="1"/>
      </rPr>
      <t></t>
    </r>
    <r>
      <rPr>
        <sz val="10"/>
        <rFont val="Arial CE"/>
        <family val="0"/>
      </rPr>
      <t xml:space="preserve"> 40/46,6 mm</t>
    </r>
  </si>
  <si>
    <r>
      <t xml:space="preserve">- </t>
    </r>
    <r>
      <rPr>
        <sz val="10"/>
        <rFont val="Symbol"/>
        <family val="1"/>
      </rPr>
      <t></t>
    </r>
    <r>
      <rPr>
        <sz val="10"/>
        <rFont val="Arial CE"/>
        <family val="0"/>
      </rPr>
      <t xml:space="preserve"> 50/57,2 mm</t>
    </r>
  </si>
  <si>
    <r>
      <t xml:space="preserve">- </t>
    </r>
    <r>
      <rPr>
        <sz val="10"/>
        <rFont val="Symbol"/>
        <family val="1"/>
      </rPr>
      <t></t>
    </r>
    <r>
      <rPr>
        <sz val="10"/>
        <rFont val="Arial CE"/>
        <family val="0"/>
      </rPr>
      <t xml:space="preserve"> 60/68 mm</t>
    </r>
  </si>
  <si>
    <r>
      <t xml:space="preserve">- </t>
    </r>
    <r>
      <rPr>
        <sz val="10"/>
        <rFont val="Symbol"/>
        <family val="1"/>
      </rPr>
      <t></t>
    </r>
    <r>
      <rPr>
        <sz val="10"/>
        <rFont val="Arial CE"/>
        <family val="0"/>
      </rPr>
      <t xml:space="preserve"> 32/38 mm</t>
    </r>
  </si>
  <si>
    <r>
      <t xml:space="preserve">- </t>
    </r>
    <r>
      <rPr>
        <sz val="10"/>
        <rFont val="Symbol"/>
        <family val="1"/>
      </rPr>
      <t></t>
    </r>
    <r>
      <rPr>
        <sz val="10"/>
        <rFont val="Arial CE"/>
        <family val="0"/>
      </rPr>
      <t xml:space="preserve"> 16/20,7 mm</t>
    </r>
  </si>
  <si>
    <t>Doza z ozemljitveno zbiralko nameščena v p/o dozi dim.: 152x98x70mm, kot npr. GW 48004, za dodatno izenačevanje potencialov</t>
  </si>
  <si>
    <t>- 1x navadno stikalo (SM10PW) bele barve, 1x izmenično stikalo (SM61PW) bele barve</t>
  </si>
  <si>
    <t>Skupaj rezervno napajanje</t>
  </si>
  <si>
    <t>Rezervno napajanje</t>
  </si>
  <si>
    <r>
      <t>prenapetostni zaščitni odvodnik II. stopnje, I</t>
    </r>
    <r>
      <rPr>
        <vertAlign val="subscript"/>
        <sz val="10"/>
        <rFont val="Arial CE"/>
        <family val="0"/>
      </rPr>
      <t>n</t>
    </r>
    <r>
      <rPr>
        <sz val="10"/>
        <rFont val="Arial CE"/>
        <family val="0"/>
      </rPr>
      <t xml:space="preserve"> (8/20)= 20 kA, tripolni + N, s prikazom stanja kot npr. PZH II V3+1/275/50 (Hermi)</t>
    </r>
  </si>
  <si>
    <t>- instalacijski odklopnik, 440V DC, Icu = 10 kA, dvopolni, kot npr. ETIMAT P10-DC C4A</t>
  </si>
  <si>
    <t>- zaščitno stikalo na diferenčni tok z nadtokovno zaščito, 400V, Icu = 6 kA, štiripolno, kot npr. KZS 4M C16A/30 mA (Eti)</t>
  </si>
  <si>
    <t>- zaščitno stikalo na diferenčni tok z nadtokovno zaščito, 230V, Icu = 6 kA, dvopolno, kot npr. KZS 1M C16A/30 mA (Eti)</t>
  </si>
  <si>
    <t>- krmilna tipka za montažo na vrata omare, In=10A, kontaktni sklop 1x (NO/NZ), kot npr. HD15C3 - ČRNA (Eti)</t>
  </si>
  <si>
    <t>- elektronski stabiliziran napajalnik, vhod 230V AC, izhod 24V DC, 5A, možnost priklopa baterij za rezrvno napajanje, kot npr. LP442405 (Schrack), za montažo na DIN letev, maksimalna kapaciteta polnilnih baterij 50Ah</t>
  </si>
  <si>
    <t>- instalacijski odklopnik, 400V, Icu = 10 kA, tripolni, kot npr. ETIMAT P10 C16A/3P (Eti)</t>
  </si>
  <si>
    <t>- instalacijski odklopnik, 230V, Icu = 10 kA, enopolni, kot npr. ETIMAT P10 C16A (Eti)</t>
  </si>
  <si>
    <t>- instalacijski odklopnik, 230V, Icu = 10 kA, enopolni, kot npr. ETIMAT P10 C10A (Eti)</t>
  </si>
  <si>
    <t>- instalacijski odklopnik, 230V, Icu = 10 kA, enopolni, kot npr. ETIMAT P10 C6A (Eti)</t>
  </si>
  <si>
    <t>- instalacijski odklopnik, 230V, Icu = 10 kA, enopolni, kot npr. ETIMAT P10 B10A (Eti)</t>
  </si>
  <si>
    <t>- ožičenje razdelilnika, opremljenega z napisnimi ploščicami opreme razdelilnika in kablov, pritrdilnim in ostalim drobnim materialom, izdelavo tripolnih načrtov, predajo dokumentacije, meritev in certifikatov za ta razdelilnik</t>
  </si>
  <si>
    <t>- instalacijski odklopnik, 400V, Icu = 10 kA, tripolni, kot npr. ETIMAT P10 C6A/3P (Eti)</t>
  </si>
  <si>
    <r>
      <t xml:space="preserve">- tripolni odklopnik, z termo-magnetno zaščito, </t>
    </r>
    <r>
      <rPr>
        <sz val="10"/>
        <rFont val="Arial"/>
        <family val="2"/>
      </rPr>
      <t>I</t>
    </r>
    <r>
      <rPr>
        <vertAlign val="subscript"/>
        <sz val="10"/>
        <rFont val="Arial"/>
        <family val="2"/>
      </rPr>
      <t>n</t>
    </r>
    <r>
      <rPr>
        <sz val="10"/>
        <rFont val="Arial"/>
        <family val="2"/>
      </rPr>
      <t xml:space="preserve"> = 250 A,  I</t>
    </r>
    <r>
      <rPr>
        <vertAlign val="subscript"/>
        <sz val="10"/>
        <rFont val="Arial"/>
        <family val="2"/>
      </rPr>
      <t>r</t>
    </r>
    <r>
      <rPr>
        <sz val="10"/>
        <rFont val="Arial"/>
        <family val="2"/>
      </rPr>
      <t xml:space="preserve"> =0,63-1 x I</t>
    </r>
    <r>
      <rPr>
        <vertAlign val="subscript"/>
        <sz val="10"/>
        <rFont val="Arial"/>
        <family val="2"/>
      </rPr>
      <t>n</t>
    </r>
    <r>
      <rPr>
        <sz val="10"/>
        <rFont val="Arial"/>
        <family val="2"/>
      </rPr>
      <t>, I</t>
    </r>
    <r>
      <rPr>
        <vertAlign val="subscript"/>
        <sz val="10"/>
        <rFont val="Arial"/>
        <family val="2"/>
      </rPr>
      <t>cu</t>
    </r>
    <r>
      <rPr>
        <sz val="10"/>
        <rFont val="Arial"/>
        <family val="2"/>
      </rPr>
      <t>/I</t>
    </r>
    <r>
      <rPr>
        <vertAlign val="subscript"/>
        <sz val="10"/>
        <rFont val="Arial"/>
        <family val="2"/>
      </rPr>
      <t>c</t>
    </r>
    <r>
      <rPr>
        <sz val="10"/>
        <rFont val="Arial"/>
        <family val="2"/>
      </rPr>
      <t>s=25/19 kA, kot npr. ETIBREAK EB2 250/3L 250A (Eti)</t>
    </r>
  </si>
  <si>
    <t xml:space="preserve">Vse mere in količine je potrebno skladno s projektom za izvedbo oziroma preveriti na licu mesta in prilagoditi izvedbo dejanskemu stanju.
</t>
  </si>
  <si>
    <r>
      <t>Strojno dolbljenje  preboja dimenzij (šxv): 0,15x0,15 m v betonsko steno</t>
    </r>
    <r>
      <rPr>
        <sz val="10"/>
        <rFont val="Arial CE"/>
        <family val="0"/>
      </rPr>
      <t xml:space="preserve"> obstoječega kabelskega jaška za uvod cevi kabelske kanalizacije  </t>
    </r>
    <r>
      <rPr>
        <sz val="10"/>
        <rFont val="Arial CE"/>
        <family val="0"/>
      </rPr>
      <t>ter obdelava odprtine v jašku s finim ometom po izvedbi kabelske kanalizacije</t>
    </r>
  </si>
  <si>
    <t>Strojni in deloma ročni izkop kabelskega kanala (za obročno ozemljilo), v terenu  III. do IV. ktg.( 75% v terenu III. in 25% v terenu IV. ktg.)  dimenzij (šxv): 0,2x0,8 m v dolžini 76,0 m</t>
  </si>
  <si>
    <r>
      <t xml:space="preserve">Stigmaflex cev </t>
    </r>
    <r>
      <rPr>
        <sz val="10"/>
        <rFont val="Symbol"/>
        <family val="1"/>
      </rPr>
      <t>f</t>
    </r>
    <r>
      <rPr>
        <sz val="10"/>
        <rFont val="Arial"/>
        <family val="2"/>
      </rPr>
      <t>160 mm skupaj z original čepi, vodotesnimi spoji, distančniki, koleni, …, položena v kabelsko kanalizacijo</t>
    </r>
  </si>
  <si>
    <t>- dobava in polaganje filca</t>
  </si>
  <si>
    <r>
      <t xml:space="preserve">- dobava in vgradnja betonske cevi </t>
    </r>
    <r>
      <rPr>
        <sz val="10"/>
        <rFont val="Symbol"/>
        <family val="1"/>
      </rPr>
      <t>f</t>
    </r>
    <r>
      <rPr>
        <sz val="10"/>
        <rFont val="Arial"/>
        <family val="2"/>
      </rPr>
      <t>40 cm, dolžine 1,0 m</t>
    </r>
  </si>
  <si>
    <t>- izdelava opaža sten in demontaža opaža po betoniranju</t>
  </si>
  <si>
    <t>Izdelava temelja za betonski SN drog PBS 12/12 (K12) h= 12,0 m (količine za izdelavo enega temelja)</t>
  </si>
  <si>
    <t>Temelj betonskega droga PBS 12/12 (K12), h= 12,0 m</t>
  </si>
  <si>
    <t>Betonski drog h=12,0 m  - kot npr. PBS 12/12 (K12) - postavljen z avtodvigalom - fiksiranje droga z  zasipanjem reže med cevjo in drogom z mokrim peskom granulacije do 4 mm, vgradnja zatesnilnega venca iz cementne malte, med stebrom in betonsko cevjo po niveliranju in utrditvi kandelabra - temelj zaključimo z dobetoniranjem in vrh, ki gleda iz zemlje, zalikamo v blagem nagibu, pritrditev ozemljitvenega valjanca na ozemljitveno sponko droga - drog mora biti nameščen v temelj z dvigovanjem in uporabo ustreznih dvigalnih naprav po navodilih proizvajalca</t>
  </si>
  <si>
    <t>Demontaža obstoječega betonskega SN droga N012 z izruvanjem s pomočjo avtodvigala in odvoz droga v skladišče upravljavca SN omrežja, delno rušenje temelja droga, nakladanje in odvoz odvečnega materiala na trajno deponijo (plačilo komunalne takse), …), ki si jo pridobi izvajalec - obračun po dejanskih stroških</t>
  </si>
  <si>
    <t>Betonski drog h=12,0 m  - kot npr. PBS 12/20 (Z12-TP) - postavljen z avtodvigalom - fiksiranje droga z  zasipanjem reže med cevjo in drogom z mokrim peskom granulacije do 4 mm, vgradnja zatesnilnega venca iz cementne malte, med stebrom in betonsko cevjo po niveliranju in utrditvi kandelabra - temelj zaključimo z dobetoniranjem in vrh, ki gleda iz zemlje, zalikamo v blagem nagibu, pritrditev ozemljitvenega valjanca na ozemljitveno sponko droga - drog mora biti nameščen v temelj z dvigovanjem in uporabo ustreznih dvigalnih naprav po navodilih proizvajalca</t>
  </si>
  <si>
    <t>Izdelava temelja za betonski SN drog PBS 12/20 (Z12-TP) h= 12,0 m (količine za izdelavo enega temelja)</t>
  </si>
  <si>
    <t>Temelj betonskega droga PBS 12/20 (Z12-TP), h= 12,0 m</t>
  </si>
  <si>
    <t>- tripolno varovalno podnožje 24kV z ustreznimi nosilci in objemkami za drog, komplet visokoučinkovne VN varovalke 5A</t>
  </si>
  <si>
    <t>- PEN zbiralka na izolatorjih</t>
  </si>
  <si>
    <t>2.   SN ODCEP IN TRANSFORMATORSKA POSTAJA</t>
  </si>
  <si>
    <t>3.   NN PRIKLJUČEK</t>
  </si>
  <si>
    <t>SN odcep in transformatorska postaja</t>
  </si>
  <si>
    <t>NN priključek</t>
  </si>
  <si>
    <r>
      <t>Kabel NAYY-J 4x70 + 2,5 mm</t>
    </r>
    <r>
      <rPr>
        <vertAlign val="superscript"/>
        <sz val="10"/>
        <rFont val="Arial"/>
        <family val="2"/>
      </rPr>
      <t>2</t>
    </r>
    <r>
      <rPr>
        <sz val="10"/>
        <rFont val="Arial"/>
        <family val="2"/>
      </rPr>
      <t xml:space="preserve"> uvlečen v kabelsko kanalizacijo, položen na betonski drog</t>
    </r>
  </si>
  <si>
    <r>
      <t>Kabelski čevelji za kabel NAYY-J 4x70 + 2,5 mm</t>
    </r>
    <r>
      <rPr>
        <vertAlign val="superscript"/>
        <sz val="10"/>
        <rFont val="Arial CE"/>
        <family val="0"/>
      </rPr>
      <t xml:space="preserve">2 </t>
    </r>
    <r>
      <rPr>
        <sz val="10"/>
        <rFont val="Arial CE"/>
        <family val="0"/>
      </rPr>
      <t>-  Al/Cu 70 mm</t>
    </r>
    <r>
      <rPr>
        <vertAlign val="superscript"/>
        <sz val="10"/>
        <rFont val="Arial CE"/>
        <family val="0"/>
      </rPr>
      <t>2</t>
    </r>
    <r>
      <rPr>
        <sz val="10"/>
        <rFont val="Arial CE"/>
        <family val="0"/>
      </rPr>
      <t>/</t>
    </r>
    <r>
      <rPr>
        <sz val="10"/>
        <rFont val="Symbol"/>
        <family val="1"/>
      </rPr>
      <t>f</t>
    </r>
    <r>
      <rPr>
        <sz val="10"/>
        <rFont val="Arial CE"/>
        <family val="0"/>
      </rPr>
      <t>8 mm,  štiri žilni kabelski končnik, toploskrčne cevi z lepilom za zaščito kabelskih čevljev, priklop kabla</t>
    </r>
  </si>
  <si>
    <t>priključni del</t>
  </si>
  <si>
    <t>- PEN zbiralka (Cu 30x5 mm)</t>
  </si>
  <si>
    <t>merilni del</t>
  </si>
  <si>
    <t>skupaj</t>
  </si>
  <si>
    <t>- trifazni direktni elektronski števec delovne  energije, 400/230V, 5/85A, z vgrajenim tarifnim odklopnikom, LCD prikazovalnikom in PLC krmilnim modulom - krmili delovanje tarifnega odklopnika, ima vgrajeno interno uro s koledarjem za krmiljenje tarife, kot npr. ZMXI320CPU1L1D3 (Landis@Gyr)</t>
  </si>
  <si>
    <r>
      <t xml:space="preserve">IR detektor gibanja s stikalom za prižiganje razsvetljave, stenske izvedbe,  višina montaže 2 m,  napajanje 230V AC, preklopna zmoglivost 1000 VA, kot zaznavanja 180°, doseg makismalno 12 m, s časovno nastavljivim zakasnjenim izklopom (10 sekund - 15 minut), svetlobni senzor (2-2000 lx), zaščita proti vlagi in prahu IP54, vgrajen v spuščen strop, kot npr. </t>
    </r>
    <r>
      <rPr>
        <b/>
        <i/>
        <sz val="10"/>
        <rFont val="Arial"/>
        <family val="2"/>
      </rPr>
      <t>IS2180-2 (Steinel)</t>
    </r>
  </si>
  <si>
    <t>Vtičniška kombinacija kot npr. Modul (TEM) bele barve, 230V, 16A, n/o, z dozo CUBO IP55 (AQ20PW) z nosilnim in okrasnim okvirjem, z nalepko z oznako razdelilnika in tokokroga iz katerega se napaja, sestavljena iz:</t>
  </si>
  <si>
    <t>- merilnik pretoka z merilnim pretvornikom</t>
  </si>
  <si>
    <t>- krmilna omarica hidroforne postaje</t>
  </si>
  <si>
    <t>Prikop kabla na vrstne sponke v razdelilniku (na krmilnik skladno s shemo in po navodilih dobavitelja opreme) na elementu za:</t>
  </si>
  <si>
    <t>- temperaturno tipalo</t>
  </si>
  <si>
    <t>- pretočno stikalo</t>
  </si>
  <si>
    <t>Stikalna kombinacija kot npr. Modul (TEM) bele barve, 230V, 16A, n/o, z dozo CUBO IP55 (AQ20PW)  z nosilnim in okrasnim okvirjem, sestavljena iz:</t>
  </si>
  <si>
    <t>- 1x navadno stikalo (SM10PW + TM12PW) bele barve</t>
  </si>
  <si>
    <r>
      <t>- prenapetostni zaščitni odvodnik 1. stopnje - varistor, I</t>
    </r>
    <r>
      <rPr>
        <vertAlign val="subscript"/>
        <sz val="10"/>
        <rFont val="Arial CE"/>
        <family val="0"/>
      </rPr>
      <t>imp</t>
    </r>
    <r>
      <rPr>
        <sz val="10"/>
        <rFont val="Arial CE"/>
        <family val="0"/>
      </rPr>
      <t xml:space="preserve"> (10/350)= 12,5 kA, I</t>
    </r>
    <r>
      <rPr>
        <vertAlign val="subscript"/>
        <sz val="10"/>
        <rFont val="Arial CE"/>
        <family val="0"/>
      </rPr>
      <t>n</t>
    </r>
    <r>
      <rPr>
        <sz val="10"/>
        <rFont val="Arial CE"/>
        <family val="0"/>
      </rPr>
      <t xml:space="preserve"> (8/20)= 25 kA, I</t>
    </r>
    <r>
      <rPr>
        <vertAlign val="subscript"/>
        <sz val="10"/>
        <rFont val="Arial CE"/>
        <family val="0"/>
      </rPr>
      <t>max</t>
    </r>
    <r>
      <rPr>
        <sz val="10"/>
        <rFont val="Arial CE"/>
        <family val="0"/>
      </rPr>
      <t xml:space="preserve"> (8/20)= 60 kA, U</t>
    </r>
    <r>
      <rPr>
        <vertAlign val="subscript"/>
        <sz val="10"/>
        <rFont val="Arial CE"/>
        <family val="0"/>
      </rPr>
      <t>c</t>
    </r>
    <r>
      <rPr>
        <sz val="10"/>
        <rFont val="Arial CE"/>
        <family val="0"/>
      </rPr>
      <t>= 320V, U</t>
    </r>
    <r>
      <rPr>
        <vertAlign val="subscript"/>
        <sz val="10"/>
        <rFont val="Arial CE"/>
        <family val="0"/>
      </rPr>
      <t>p</t>
    </r>
    <r>
      <rPr>
        <sz val="10"/>
        <rFont val="Arial CE"/>
        <family val="0"/>
      </rPr>
      <t>= 1,5 kV, s prikazom stanja kot npr. PROTEC B2SR (Iskra zaščite)</t>
    </r>
  </si>
  <si>
    <t>- tipka za ponovni vklop tarifnega odklopnika, zaščite IP67</t>
  </si>
  <si>
    <t xml:space="preserve"> -ožičenje omarice, s kanali za ožičenje, prekrivnimi ploščami, montažnimi letvami, vrstnimi sponkami VS4 in VS25, napisnimi ploščicami opreme omarice in kablov, uvodnicami, pritrdilnim in ostalim drobnim materialom, izdelavo krmilnih in enopolnih načrtov, predajo dokumentacije, meritev in certifikatov za omarico</t>
  </si>
  <si>
    <t>- premostitvena tuljava kot npr. PZH L 32 (Hermi)</t>
  </si>
  <si>
    <t>- rele prisotnosti faz s prikazom stanja in pomožnim kontaktnim sklopom NO/NZ, kot npr. HRN-54N (Eti)</t>
  </si>
  <si>
    <t>Izdelava programa delovanja v odvisnosti od procesa, izdelava I/O tabel, komplet preizkus delovanja in spuščanje v pogon, uskladitve programerja z upravljalcem fekalnega črpališča</t>
  </si>
  <si>
    <t xml:space="preserve">Izdelava aplikativne programske opreme za GPRS modem - program mora omogočati avtomatično povezavo v GPRS omrežje upravljalca (Radius) in skrb za TCP/IP zvezo, delovanje z dinamičnim in statičnim IP, urgiranje preko SMS sporočil, klicni dostop do RS232 priključka,  komplet dobavljena in preizkušena oprema </t>
  </si>
  <si>
    <t>Izdelava - dopolnitev aplikativnega SCADA sistema upravljalca črpališča, aplikativna programska oprema, izdelava in dinamizacija shematskega diagrama, razširitev podatkovne baze spremenljivk, razširitev podatkovne baze za grafične diagrame, instalacija in testiranje ter spuščanje v pogon, nadgradnja programske opreme</t>
  </si>
  <si>
    <r>
      <t>S2</t>
    </r>
    <r>
      <rPr>
        <sz val="10"/>
        <rFont val="Arial CE"/>
        <family val="0"/>
      </rPr>
      <t xml:space="preserve"> - stenska/stropna nadgradna svetilka, ohišje, difuzor in okrasni obroč iz polikarbonata, dimenzij </t>
    </r>
    <r>
      <rPr>
        <sz val="10"/>
        <rFont val="Symbol"/>
        <family val="1"/>
      </rPr>
      <t>f</t>
    </r>
    <r>
      <rPr>
        <sz val="10"/>
        <rFont val="Arial CE"/>
        <family val="0"/>
      </rPr>
      <t xml:space="preserve">285 mm in višine 103 mm, svetlobni vir - LED PCB modul z integriranim tokovnim krmilnikom, barva LED 4.000 °K, zaščita proti prahu in vlagi IP65, izhodna svetlobna moč svetilke 988 lm, priklopna moč svetilke največ 17,0 W, svetlobni izkoristek minimalno 58 lm/W, z integriranim tokovnim krmilnikom, z mikrovalovnim senzorjem gibanja, ustreza kot npr. </t>
    </r>
    <r>
      <rPr>
        <b/>
        <i/>
        <sz val="10"/>
        <rFont val="Arial CE"/>
        <family val="2"/>
      </rPr>
      <t>ETEA DIRECT LED 17W-840 IP43 + SENSOR (Intra)</t>
    </r>
  </si>
  <si>
    <r>
      <rPr>
        <b/>
        <i/>
        <sz val="10"/>
        <rFont val="Arial CE"/>
        <family val="0"/>
      </rPr>
      <t>S1</t>
    </r>
    <r>
      <rPr>
        <sz val="10"/>
        <rFont val="Arial CE"/>
        <family val="0"/>
      </rPr>
      <t xml:space="preserve"> - stropna nadgradna svetilka</t>
    </r>
    <r>
      <rPr>
        <sz val="10"/>
        <rFont val="Arial CE"/>
        <family val="0"/>
      </rPr>
      <t xml:space="preserve">, ohišje iz samogasnega polikarbonata, transparentni PC difuzor, dimenzij (šxdxv): 150x1270x95 mm, zaščita proti prahu in vlagi IP65,  izhodna svetlobna moč svetilke 4538 lm, priklopna moč svetilke največ 60,2 W, svetlobni izkoristek minimalno 76 lm/W, z elektronsko predstikalno napravo (EB), s sijalkama 2x28W T16,  kot npr. </t>
    </r>
    <r>
      <rPr>
        <b/>
        <i/>
        <sz val="10"/>
        <rFont val="Arial CE"/>
        <family val="0"/>
      </rPr>
      <t>BASIC 5700 2x28W T16 G5 IP65 EB (Intra)</t>
    </r>
  </si>
  <si>
    <t>Gradbena dela</t>
  </si>
  <si>
    <t>N ur</t>
  </si>
  <si>
    <r>
      <t xml:space="preserve">Izdelava geodetskega posnetka in izdelava elaborata za vris v kataster komunalnih vodov, vnos v kataster komunalnih komunalnih vodov, </t>
    </r>
    <r>
      <rPr>
        <b/>
        <i/>
        <u val="single"/>
        <sz val="10"/>
        <rFont val="Arial CE"/>
        <family val="0"/>
      </rPr>
      <t>posnetek izvesti pred zasipanjem kabelskega jarka vodov</t>
    </r>
  </si>
  <si>
    <t>Izdelava vloge za zaporo, nadzor nad zaporo, pridobitev vseh soglasij za začasno zaporo ceste vključno z zagotovitev dostopa do gradbišča za tovorni promet in uporabo do konca obnove, vzpostavitev  prometne signalizacije za čas trajanja del s strani pooblaščene organizacije</t>
  </si>
  <si>
    <t>Ureditev gradbišča za začetek izvajanja del, ki vključuje postavitev table, zagotovitev začasnih priključkov in merilnih mest električne energije in vode, pisarne, spremnih prostorov, organiziranje in zagotovitev začasnih skladišč in deponije, izvedba gradbiščne ograje, zagotovitev varovanja gradbišča, postavitev in demontaža zaščitnih pregrad proti hrupu, prahu, preprečitvi fizičnega dostopa, varovanju pred vlomom</t>
  </si>
  <si>
    <r>
      <t xml:space="preserve">- strojni izkop jame dimenzij (axbxg): 1,4 x 1,4 x 2,4 m </t>
    </r>
    <r>
      <rPr>
        <sz val="10"/>
        <rFont val="Arial CE"/>
        <family val="2"/>
      </rPr>
      <t xml:space="preserve">  v terenu III. do IV. ktg.(75% v terenu III. in 25% v terenu IV. ktg.)</t>
    </r>
  </si>
  <si>
    <t>- dobava in vgradnja aramturnega železa temeljne plošče (mreže in palice ustreznih profilov)</t>
  </si>
  <si>
    <r>
      <t>- dobava in vgradnja betona C25/30, prereza 0,2 m</t>
    </r>
    <r>
      <rPr>
        <vertAlign val="superscript"/>
        <sz val="10"/>
        <rFont val="Arial"/>
        <family val="2"/>
      </rPr>
      <t>3</t>
    </r>
    <r>
      <rPr>
        <sz val="10"/>
        <rFont val="Arial"/>
        <family val="2"/>
      </rPr>
      <t>/m</t>
    </r>
    <r>
      <rPr>
        <vertAlign val="superscript"/>
        <sz val="10"/>
        <rFont val="Arial"/>
        <family val="2"/>
      </rPr>
      <t>2</t>
    </r>
    <r>
      <rPr>
        <sz val="10"/>
        <rFont val="Arial"/>
        <family val="2"/>
      </rPr>
      <t xml:space="preserve">, v temeljno ploščo dimenzij (axbxg): 1,2 x 1,2 x 0,2 m </t>
    </r>
  </si>
  <si>
    <r>
      <t>- dobava in vgradnja betona C25/30, prereza 0,2 m</t>
    </r>
    <r>
      <rPr>
        <vertAlign val="superscript"/>
        <sz val="10"/>
        <rFont val="Arial"/>
        <family val="2"/>
      </rPr>
      <t>3</t>
    </r>
    <r>
      <rPr>
        <sz val="10"/>
        <rFont val="Arial"/>
        <family val="2"/>
      </rPr>
      <t>/m</t>
    </r>
    <r>
      <rPr>
        <vertAlign val="superscript"/>
        <sz val="10"/>
        <rFont val="Arial"/>
        <family val="2"/>
      </rPr>
      <t>2</t>
    </r>
    <r>
      <rPr>
        <sz val="10"/>
        <rFont val="Arial"/>
        <family val="2"/>
      </rPr>
      <t xml:space="preserve">, v stene temelja dimenzij (axbxg): 1,2 x 1,2 x 2,0 m </t>
    </r>
  </si>
  <si>
    <r>
      <t xml:space="preserve">- strojni izkop jame dimenzij (axbxg): 1,7 x 1,7 x 2,4 m </t>
    </r>
    <r>
      <rPr>
        <sz val="10"/>
        <rFont val="Arial CE"/>
        <family val="2"/>
      </rPr>
      <t xml:space="preserve">  v terenu III. do IV. ktg.(75% v terenu III. in 25% v terenu IV. ktg.)</t>
    </r>
  </si>
  <si>
    <r>
      <t>- dobava in vgradnja betona C25/30, prereza 0,2 m</t>
    </r>
    <r>
      <rPr>
        <vertAlign val="superscript"/>
        <sz val="10"/>
        <rFont val="Arial"/>
        <family val="2"/>
      </rPr>
      <t>3</t>
    </r>
    <r>
      <rPr>
        <sz val="10"/>
        <rFont val="Arial"/>
        <family val="2"/>
      </rPr>
      <t>/m</t>
    </r>
    <r>
      <rPr>
        <vertAlign val="superscript"/>
        <sz val="10"/>
        <rFont val="Arial"/>
        <family val="2"/>
      </rPr>
      <t>2</t>
    </r>
    <r>
      <rPr>
        <sz val="10"/>
        <rFont val="Arial"/>
        <family val="2"/>
      </rPr>
      <t xml:space="preserve">, v temeljno ploščo dimenzij (axbxg): 1,3 x 1,3 x 0,2 m </t>
    </r>
  </si>
  <si>
    <r>
      <t>- dobava in vgradnja betona C25/30, prereza 0,2 m</t>
    </r>
    <r>
      <rPr>
        <vertAlign val="superscript"/>
        <sz val="10"/>
        <rFont val="Arial"/>
        <family val="2"/>
      </rPr>
      <t>3</t>
    </r>
    <r>
      <rPr>
        <sz val="10"/>
        <rFont val="Arial"/>
        <family val="2"/>
      </rPr>
      <t>/m</t>
    </r>
    <r>
      <rPr>
        <vertAlign val="superscript"/>
        <sz val="10"/>
        <rFont val="Arial"/>
        <family val="2"/>
      </rPr>
      <t>2</t>
    </r>
    <r>
      <rPr>
        <sz val="10"/>
        <rFont val="Arial"/>
        <family val="2"/>
      </rPr>
      <t xml:space="preserve">, v stene temelja dimenzij (axbxg): 1,3 x 1,3 x 2,0 m </t>
    </r>
  </si>
  <si>
    <t>- dobava in vgradnja aramturnega železa temelja s stojiščem (mreže in palice ustreznih profilov)</t>
  </si>
  <si>
    <r>
      <t>- izdelava podlage stojišča s podložnim betonom C12/15, prereza 0,1m</t>
    </r>
    <r>
      <rPr>
        <vertAlign val="superscript"/>
        <sz val="10"/>
        <rFont val="Arial"/>
        <family val="2"/>
      </rPr>
      <t>3</t>
    </r>
    <r>
      <rPr>
        <sz val="10"/>
        <rFont val="Arial"/>
        <family val="2"/>
      </rPr>
      <t>/m</t>
    </r>
    <r>
      <rPr>
        <vertAlign val="superscript"/>
        <sz val="10"/>
        <rFont val="Arial"/>
        <family val="2"/>
      </rPr>
      <t>2</t>
    </r>
    <r>
      <rPr>
        <sz val="10"/>
        <rFont val="Arial"/>
        <family val="2"/>
      </rPr>
      <t>, v debelini 10cm</t>
    </r>
  </si>
  <si>
    <r>
      <t>- dobava in vgradnja betona C25/30, prereza 0,2 m</t>
    </r>
    <r>
      <rPr>
        <vertAlign val="superscript"/>
        <sz val="10"/>
        <rFont val="Arial"/>
        <family val="2"/>
      </rPr>
      <t>3</t>
    </r>
    <r>
      <rPr>
        <sz val="10"/>
        <rFont val="Arial"/>
        <family val="2"/>
      </rPr>
      <t>/m</t>
    </r>
    <r>
      <rPr>
        <vertAlign val="superscript"/>
        <sz val="10"/>
        <rFont val="Arial"/>
        <family val="2"/>
      </rPr>
      <t>2</t>
    </r>
    <r>
      <rPr>
        <sz val="10"/>
        <rFont val="Arial"/>
        <family val="2"/>
      </rPr>
      <t xml:space="preserve">, v stojišče dimenzij (axbxg): 1,0 x 1,3 x 0,2 m </t>
    </r>
  </si>
  <si>
    <t>- dobava in vgradnja aramturnega železa temelja (mreže in palice ustreznih profilov)</t>
  </si>
  <si>
    <t>Strojni in deloma ročni izkop kabelskega kanala (za ozemljilo drogov), v terenu  III. do IV. ktg.( 75% v terenu III. in 25% v terenu IV. ktg.)  dimenzij (šxv): 0,2x0,8 m v dolžini 175,0 m</t>
  </si>
  <si>
    <r>
      <t xml:space="preserve">Izdelava kabelskega jaška iz betonske cevi </t>
    </r>
    <r>
      <rPr>
        <sz val="10"/>
        <rFont val="Symbol"/>
        <family val="1"/>
      </rPr>
      <t>f</t>
    </r>
    <r>
      <rPr>
        <sz val="10"/>
        <rFont val="Arial"/>
        <family val="2"/>
      </rPr>
      <t>100 cm, globine 1,0 m v cestišču (količine za izdelavo enega jaška</t>
    </r>
    <r>
      <rPr>
        <sz val="10"/>
        <rFont val="Arial"/>
        <family val="2"/>
      </rPr>
      <t>)</t>
    </r>
  </si>
  <si>
    <t>1.   GRADBENA DELA</t>
  </si>
  <si>
    <t xml:space="preserve">- horizontalni varovalčni ločilnik (glavne varovalke), tripolni, kot npr. kot npr. HVL00 (160A) z NV varovalkami 32 A gG </t>
  </si>
  <si>
    <t>P.M.O.</t>
  </si>
  <si>
    <r>
      <t xml:space="preserve">Priključno merilna omarica </t>
    </r>
    <r>
      <rPr>
        <b/>
        <i/>
        <sz val="10"/>
        <rFont val="Arial"/>
        <family val="2"/>
      </rPr>
      <t xml:space="preserve">P.M.O. </t>
    </r>
    <r>
      <rPr>
        <sz val="10"/>
        <rFont val="Arial"/>
        <family val="2"/>
      </rPr>
      <t xml:space="preserve">je tipska vgradna omarica iz nerjaveče pločevine, kot npr. </t>
    </r>
    <r>
      <rPr>
        <b/>
        <i/>
        <sz val="10"/>
        <rFont val="Arial"/>
        <family val="2"/>
      </rPr>
      <t>Mo2 (Elektroservisi)</t>
    </r>
    <r>
      <rPr>
        <sz val="10"/>
        <rFont val="Arial"/>
        <family val="2"/>
      </rPr>
      <t>, dimenzij (šxvxg): 494 x 900 x 250 mm, stopnja zaščite proti delcem in vlagi IP56,   montirana v betonski zid, opremljena z okenci s pogledom na števce, s  ključavnico elektrodistribucije s sledečimi elementi:</t>
    </r>
  </si>
  <si>
    <t>Skupaj NN priključek:</t>
  </si>
  <si>
    <r>
      <t>- vod Al/Fe vrvi 70/12mm</t>
    </r>
    <r>
      <rPr>
        <vertAlign val="superscript"/>
        <sz val="10"/>
        <rFont val="Arial CE"/>
        <family val="0"/>
      </rPr>
      <t>2</t>
    </r>
    <r>
      <rPr>
        <sz val="10"/>
        <rFont val="Arial CE"/>
        <family val="0"/>
      </rPr>
      <t xml:space="preserve"> (ACSR vodniki) - 3 linije v dolžini 14 m</t>
    </r>
  </si>
  <si>
    <t>Prostozračni vod za 20kV odcep daljnovoda - povezava med 20kV DV BODREŽ II - odcep AVČE in transformatorsko postajo TP FILTRACIJA AVČE, skupaj z vpetjem vodov, izračun povesnice, ves potrebni zatezni in pritrdilni material, delo sde opravlja na višini z uporabo avtodvigala, odklop DV BODREŽ II - odcep AVČE, priprava varnostnih in zaščitnih ukrepov, delovni nalog, začasna prestavitev in podpiranje DV 20kV DV BODREŽ II - odcep AVČE med igradnjo novega temelja, ponovni priklop DV 20kV BODREŽ II - odcep AVČE pod napetost, komplet vpetje prostozračnega voda - uporabiti povečano stopnjo izolacije vodnikov (dvojni izolatorji, večja mehanska in prebojna trdnost):</t>
  </si>
  <si>
    <r>
      <t>20kV prostozračni linijski ločilnik tipa NPS 24A 2 KP - vert.B s pogonom, ustrezno jekleno konzolo za montažo na vrh SN droga PBS 12/12, skupaj s priključnim, veznim in pritrdilnim materialom, priklop na DV 20kV, dvojni izolator D205 z opornico NPV 28B, komplet odpetje DV (S024N/90 - 3kpl), Al objemke za pritrditev pogona ločilnika na drog,  visokonapetosna konzola in visokonapetostne povezave z vodniki SAX Al 70 mm</t>
    </r>
    <r>
      <rPr>
        <vertAlign val="superscript"/>
        <sz val="10"/>
        <rFont val="Arial CE"/>
        <family val="0"/>
      </rPr>
      <t>2</t>
    </r>
  </si>
  <si>
    <r>
      <rPr>
        <b/>
        <i/>
        <sz val="10"/>
        <rFont val="Arial CE"/>
        <family val="0"/>
      </rPr>
      <t>NN omarica FILTRACIJA AVČE</t>
    </r>
    <r>
      <rPr>
        <sz val="10"/>
        <rFont val="Arial CE"/>
        <family val="0"/>
      </rPr>
      <t xml:space="preserve"> je tipska omarica iz nerjaveče pločevine, dimenzij (šxvxg): 800 x 1000 x 250 mm, stopnja zaščite proti delcem in vlagi IP56,   montirana na betonski drog, tritočkovno zapiranje vrat, skupaj z montažno ploščo, Cu zbiralkami in izolatorji za montažo varovalčnih ločilnikov, s pripadajočo opremo:</t>
    </r>
  </si>
  <si>
    <t>- odvodniki prenapetosti kot npr. Raychem HDA 18-N 24kV z nosilcem za drog</t>
  </si>
  <si>
    <t>- distribucijski transformator za zunanjo montažo kot npr. 4HTZ 100/20-0,4kV, moči 100kVA</t>
  </si>
  <si>
    <t>- vertikalni varovalčni ločilnik kot npr. EFEN E3 NH2</t>
  </si>
  <si>
    <t>- vertikalni varovalčni ločilnik kot npr. EFEN E3 NH2 z NV varovalkami 3x50 A gG</t>
  </si>
  <si>
    <t>- vertikalni varovalčni ločilnik kot npr. EFEN E3 NH00 z NV varovalkami 3x100 A gG</t>
  </si>
  <si>
    <t>- skozni tokovni merilni transformatorji 400/5, z oknom  30x10 mm</t>
  </si>
  <si>
    <t>- analizator električnega omrežja - meritev toka, napetosti, frekvence, prikaz delovne in jalove moči ter energije kot npr. IMF - Novameter</t>
  </si>
  <si>
    <t>NN omarica FILTRACIJA AVČE</t>
  </si>
  <si>
    <t>- ožičenje omarice, prekrivnimi ploščami, montažnimi letvami, vrstnimi sponkami, napisnimi ploščicami opreme omarice in kablov, uvodnicami, pritrdilnim in ostalim drobnim materialom, tripolna shema, nosilci za montažo na drog PBS 12/20, predaja dokumentacije, meritev in certifikatov za omarico</t>
  </si>
  <si>
    <t xml:space="preserve">- enopolno varovalčno podnožje kot npr. EZN25 s talilnim vložkom 6 A gG </t>
  </si>
  <si>
    <t xml:space="preserve">- tripolno varovalčno podnožje kot npr. EZN25/3 s talilnim vložkom 3x6 A gG </t>
  </si>
  <si>
    <r>
      <t>- glavno bremensko ločilno stikalo za vgradnjo na DIN letev, I</t>
    </r>
    <r>
      <rPr>
        <vertAlign val="subscript"/>
        <sz val="10"/>
        <rFont val="Arial CE"/>
        <family val="0"/>
      </rPr>
      <t>n</t>
    </r>
    <r>
      <rPr>
        <sz val="10"/>
        <rFont val="Arial CE"/>
        <family val="0"/>
      </rPr>
      <t>= 63 A, kontaktni sklop 3x (0-1), z indikacijo položaja kontakta, komplet s podaljšano osjo in vrtljivo ročko kot npr. LAS63 (Eti)</t>
    </r>
  </si>
  <si>
    <t>- tokovno zaščitno stikalo na diferenčni tok, štiripolno, kot npr. EFI-4 40A/30 mA - tip AC (Eti)</t>
  </si>
  <si>
    <t>- instalacijski odklopnik, 400V, Icu = 10 kA, tripolni, kot npr. ETIMAT P10 C25A/3P (Eti)</t>
  </si>
  <si>
    <t>- polnilna baterija 24V DC/3,4 Ah, brez vzdrževanja, namestitev možna v vseh položajih, kot npr. QUINT-BAT/24DC/3.4AH</t>
  </si>
  <si>
    <r>
      <t>- energetska vrstna sponka 16 mm</t>
    </r>
    <r>
      <rPr>
        <vertAlign val="superscript"/>
        <sz val="10"/>
        <rFont val="Arial CE"/>
        <family val="0"/>
      </rPr>
      <t>2</t>
    </r>
    <r>
      <rPr>
        <sz val="10"/>
        <rFont val="Arial CE"/>
        <family val="2"/>
      </rPr>
      <t>, montaža na DIN letev</t>
    </r>
  </si>
  <si>
    <r>
      <t>- energetska vrstna sponka 6 mm</t>
    </r>
    <r>
      <rPr>
        <vertAlign val="superscript"/>
        <sz val="10"/>
        <rFont val="Arial CE"/>
        <family val="0"/>
      </rPr>
      <t>2</t>
    </r>
    <r>
      <rPr>
        <sz val="10"/>
        <rFont val="Arial CE"/>
        <family val="2"/>
      </rPr>
      <t>, montaža na DIN letev</t>
    </r>
  </si>
  <si>
    <r>
      <t>- krmilna vrstna sponka 4 mm</t>
    </r>
    <r>
      <rPr>
        <vertAlign val="superscript"/>
        <sz val="10"/>
        <rFont val="Arial CE"/>
        <family val="0"/>
      </rPr>
      <t>2</t>
    </r>
    <r>
      <rPr>
        <sz val="10"/>
        <rFont val="Arial CE"/>
        <family val="2"/>
      </rPr>
      <t>, montaža na DIN letev</t>
    </r>
  </si>
  <si>
    <t>R FA</t>
  </si>
  <si>
    <r>
      <t>- prenapetostni zaščitni odvodnik 1. stopnje - varistor, I</t>
    </r>
    <r>
      <rPr>
        <vertAlign val="subscript"/>
        <sz val="10"/>
        <rFont val="Arial CE"/>
        <family val="0"/>
      </rPr>
      <t>imp</t>
    </r>
    <r>
      <rPr>
        <sz val="10"/>
        <rFont val="Arial CE"/>
        <family val="0"/>
      </rPr>
      <t xml:space="preserve"> (10/350)= 50 kA, U</t>
    </r>
    <r>
      <rPr>
        <vertAlign val="subscript"/>
        <sz val="10"/>
        <rFont val="Arial CE"/>
        <family val="0"/>
      </rPr>
      <t>c</t>
    </r>
    <r>
      <rPr>
        <sz val="10"/>
        <rFont val="Arial CE"/>
        <family val="0"/>
      </rPr>
      <t>= 255 V, U</t>
    </r>
    <r>
      <rPr>
        <vertAlign val="subscript"/>
        <sz val="10"/>
        <rFont val="Arial CE"/>
        <family val="0"/>
      </rPr>
      <t>p</t>
    </r>
    <r>
      <rPr>
        <sz val="10"/>
        <rFont val="Arial CE"/>
        <family val="0"/>
      </rPr>
      <t>= 1,3 kV, s prikazom stanja kot npr. PZH I I/255/50 (Hermi)</t>
    </r>
  </si>
  <si>
    <r>
      <t>Transformatorska postaja, montirana na SN drog tip PBS 12/20 - upoštevani jekleni nosilci-konzole za montažo transformatorja (nosilci naj bodo dimenzionirani za transformator 250kVA), ustrezni priključni, vezni in pritrdilni material, priklop na DV odcep 20kV, končniki 24kV, visokonapetostna konzola, odpetje DV (S024N/90 - 2 kos), visokonapetostne povezave z vodniki SAX Al 70mm</t>
    </r>
    <r>
      <rPr>
        <vertAlign val="superscript"/>
        <sz val="10"/>
        <rFont val="Arial CE"/>
        <family val="0"/>
      </rPr>
      <t>2</t>
    </r>
    <r>
      <rPr>
        <sz val="10"/>
        <rFont val="Arial CE"/>
        <family val="0"/>
      </rPr>
      <t xml:space="preserve"> in kablovod XHE 49-A 3x1x70mm</t>
    </r>
    <r>
      <rPr>
        <vertAlign val="superscript"/>
        <sz val="10"/>
        <rFont val="Arial CE"/>
        <family val="0"/>
      </rPr>
      <t>2</t>
    </r>
    <r>
      <rPr>
        <sz val="10"/>
        <rFont val="Arial CE"/>
        <family val="0"/>
      </rPr>
      <t xml:space="preserve"> za priklop transformatorja na 20kV,  nizkonapetostne povezave za priklop NN omarice na transformator - kabel NA2XY 4x70mm</t>
    </r>
    <r>
      <rPr>
        <vertAlign val="superscript"/>
        <sz val="10"/>
        <rFont val="Arial CE"/>
        <family val="0"/>
      </rPr>
      <t>2</t>
    </r>
    <r>
      <rPr>
        <sz val="10"/>
        <rFont val="Arial CE"/>
        <family val="0"/>
      </rPr>
      <t>, skupaj s sledečo opremo:</t>
    </r>
  </si>
  <si>
    <t>Skupaj gradbena dela:</t>
  </si>
  <si>
    <t>Strojni in deloma ročni izkop kabelskega kanala v terenu  III. do IV. ktg.( 75% v terenu III. in 25% v terenu IV. ktg.)  dimenzij (šxv): 0,55x1,05 m v dolžini 46,0 m</t>
  </si>
  <si>
    <t>- strojni in deloma ročni izkop kabelskega kanala v terenu  III. do IV. ktg.( 75% v terenu III. in 25% v terenu IV. ktg.)  dimenzij (šxv): 0,3x1,0 m v dolžini 127,0 m</t>
  </si>
  <si>
    <t>Skupaj SN odcep in transformatorska postaja:</t>
  </si>
  <si>
    <r>
      <t xml:space="preserve">Strešni in slemenski nosilni element strelovodnega vodnika položenega na vlakocementno kritino kot npr. </t>
    </r>
    <r>
      <rPr>
        <b/>
        <i/>
        <sz val="10"/>
        <rFont val="Arial CE"/>
        <family val="0"/>
      </rPr>
      <t xml:space="preserve">SON 16 Rf-V </t>
    </r>
    <r>
      <rPr>
        <sz val="10"/>
        <rFont val="Arial CE"/>
        <family val="0"/>
      </rPr>
      <t>(Hermi) - razdalja med dvema nosilnima elementoma naj bo 1m</t>
    </r>
  </si>
  <si>
    <r>
      <t xml:space="preserve">Zidni nosilec za izvedbo odvodnih vodov  na vlakocementno fasado kot npr. </t>
    </r>
    <r>
      <rPr>
        <b/>
        <i/>
        <sz val="10"/>
        <rFont val="Arial CE"/>
        <family val="2"/>
      </rPr>
      <t xml:space="preserve">SON 16 Rf-V (Hermi) </t>
    </r>
    <r>
      <rPr>
        <sz val="10"/>
        <rFont val="Arial CE"/>
        <family val="0"/>
      </rPr>
      <t>- razdalja med dvema nosilnima elementoma naj bo 1,5 m</t>
    </r>
  </si>
  <si>
    <r>
      <t xml:space="preserve">Strešni nosilni element strelovodnega vodnika položenega na pločevinasto kritino kot npr. </t>
    </r>
    <r>
      <rPr>
        <b/>
        <i/>
        <sz val="10"/>
        <rFont val="Arial CE"/>
        <family val="0"/>
      </rPr>
      <t xml:space="preserve">SON 16 Rf-V </t>
    </r>
    <r>
      <rPr>
        <sz val="10"/>
        <rFont val="Arial CE"/>
        <family val="0"/>
      </rPr>
      <t>(Hermi) - razdalja med dvema nosilnima elementoma naj bo 1m</t>
    </r>
  </si>
  <si>
    <r>
      <t xml:space="preserve">Zidni nosilec za izvedbo odvodnih vodov  na pločevinasto fasado kot npr. </t>
    </r>
    <r>
      <rPr>
        <b/>
        <i/>
        <sz val="10"/>
        <rFont val="Arial CE"/>
        <family val="2"/>
      </rPr>
      <t xml:space="preserve">SON 16 Rf-V (Hermi) </t>
    </r>
    <r>
      <rPr>
        <sz val="10"/>
        <rFont val="Arial CE"/>
        <family val="0"/>
      </rPr>
      <t>- razdalja med dvema nosilnima elementoma naj bo 1,5 m</t>
    </r>
  </si>
  <si>
    <t>- generator sinhronski, avtoreguliran, samovzbujan (avtomatska kontrola napetosti vzbujanja), 2 polni, 3000 vrt/min, cosφ 0.8, razred izolacije H, zaščita IP21, padec napetosti ob polni obremenitvi pri induktivnem delovnem faktorju 0,8 je med 16-20 % nazivne vrednosti napetosti: izhodna napetost si opomore v okvir 3 % nazivne vrednosti v manj kot 0,3 s</t>
  </si>
  <si>
    <t>- napetost 230/400 V AC</t>
  </si>
  <si>
    <r>
      <t>- faktor moči cos</t>
    </r>
    <r>
      <rPr>
        <sz val="10"/>
        <rFont val="Symbol"/>
        <family val="1"/>
      </rPr>
      <t>f</t>
    </r>
    <r>
      <rPr>
        <sz val="10"/>
        <rFont val="Arial"/>
        <family val="2"/>
      </rPr>
      <t xml:space="preserve"> = 0,8</t>
    </r>
  </si>
  <si>
    <t>- akumulatorji (50 Ah) za start z avtomatskim polnilcem akumulatorjev</t>
  </si>
  <si>
    <t>- predgretje motorja</t>
  </si>
  <si>
    <t>-  rezervoar v podnožju elektroagregata za minimalno 8-10 urno delovanje z lovilno posodo in kazalcem nivoja goriva</t>
  </si>
  <si>
    <t>- zvočno izolirano ohišje - 65 dBA / 7 m za zunanjo montažo, odporno na vremenske vplive, prašno barvano, s štirimi vrati za lahek dostop do motorja in generatorja, s ključavnicami. Postavitev dušilcev zvoka na zajemu in odvodu zraka. Dimenzije DEA: 1750+250x900x1400 mm (d x š x v)</t>
  </si>
  <si>
    <t>- podnožje: jeklenka konstrukcija – monoblok izvedba, motor in generator sta z elastičnimi vložki pritrjena na nosilno ogrodje</t>
  </si>
  <si>
    <t xml:space="preserve">  generatorskim zaščitnim stikalom, močnostnim preklop mreža/agregat (ATS), sponkami za priklop signalih kablov, priključki za priklop močnostnih kablov, vsemi potrebnimi varnostnimi elementi, tipko za izklop v sili, kontrolnikom električnega agregata Inteli Nano NT AMF - (Automatic Mains Failure), ki je namenjen za avtomatski nadzor in kontrolo delovanja električnega agregata, ima grafični LCD zaslon (prikazovanje dogodkov in alarmov s simboli omogoča lažje odčitavanje in uporabo, vse nastavitvene vrednosti ter vhodi/izhodi (I/O) so nastavljivi preko zaslona in gumbov), delovna temperatura kontrolnika je od -20°C do +70°C, padci napetosti krajših od 50ms ne vplivajo na delovanje kontrolnika, 3 fazne generatorske in mrežne meritve,  meritve previsoke/prenizke frekvence, kontrola zaporedje faz, generatorska zaščita (previsoka/prenizka frekvenca, previsoka/prenizka napetost, zaporedje faz),  zaščite motorja (previsoka/prenizka hitrost motorja, visoka temperatura, tlak olja, nizek nivo goriva, prazen akumulator), kontrolnik prikazuje delovne ure, 10 dogodkov/opozoril/zaustavitvenih alarmov z zaznamkom delovne ure, kontrolnik ima brez-napetostne kontakte za daljinsko signalizaciijo</t>
  </si>
  <si>
    <t>- postavitev in montaža DEA na pripravljen betonski temelj</t>
  </si>
  <si>
    <t>- testni zagon, dokumentacija, navodila, enopolne sheme, izjava o skladnosti CE, šolanje uporabnika</t>
  </si>
  <si>
    <t xml:space="preserve">Stabilni diesel električni agregat v zvočno izoliranem ohišju za zunanjo montažo 72 dB(A) na 7 m, kot npr. DEE 28,7 L (Stubelj), naslednjih karakteristik:
</t>
  </si>
  <si>
    <r>
      <t>- motor diesel, Lombardini LDW 1603, vodno hlajen s hladilnikom, 4 valjni, 1649 cm</t>
    </r>
    <r>
      <rPr>
        <vertAlign val="superscript"/>
        <sz val="10"/>
        <rFont val="Arial"/>
        <family val="2"/>
      </rPr>
      <t>3</t>
    </r>
    <r>
      <rPr>
        <sz val="10"/>
        <rFont val="Arial"/>
        <family val="2"/>
      </rPr>
      <t>, 3000 obr/min, poraba goriva cca. 280 g/kWh.</t>
    </r>
  </si>
  <si>
    <t>- trajna obremenitev DEA 26,1 kVA (20,9 kW) - neomejeno število ur uporabe s povprečnim obremenitvenim faktorjem 80% primarne moči na vsakih 24 ur delovanja, 10% preobremenitev je mogoča za eno uro vsakih dvanajst ur</t>
  </si>
  <si>
    <t>- maksimalna obremenitev DEA 28,7 kVA (22,9 kW) - omejeno na 500 ur letnega delovanja z obremenitvenim faktorjem 100% objavljene moči, do 300 ur letno lahko deluje zaporedno</t>
  </si>
  <si>
    <t>- teža 590 kg</t>
  </si>
  <si>
    <t>- komandna omara za avtomatski vklop z nastavljivim časom ob izpadu električnega omrežja in avtomatski izklop ob ponovni vzpostavitvi električnega omrežja s krmilnim in močnostnim delom, postavljena ločeno od DEA (na steni v objektu) opremljena z:</t>
  </si>
  <si>
    <t>- električna priključitev DEA, povezava DEA s komandno omaro z močnostnimi in signalnimi kabli (kabli so zajeti v poglavju "5. Vodovni material")</t>
  </si>
  <si>
    <t>- vmesnik za priklop do osem razširitvenih modulov, napajanje 24V DC, kot npr. EX-A2X (Unitronic), povezovalni kabel do krmilnika</t>
  </si>
  <si>
    <t>- analogni vhodno/izhodni razširitveni modul, 4x AI (4..20mA, 0..10V), 2x AO (4..20mA, 0-10V), napajanje 24V DC, kot npr. IO-AI4-AO2 (Unitronic)</t>
  </si>
  <si>
    <r>
      <t xml:space="preserve">- prosto programabilni krmilnik z zaslonom, kot npr. V130-33-T38 (Unitronics) - </t>
    </r>
    <r>
      <rPr>
        <sz val="10"/>
        <color indexed="8"/>
        <rFont val="Arial"/>
        <family val="2"/>
      </rPr>
      <t xml:space="preserve">20 digitalnih vhodov, 2x digitalno/analogna vhoda, 16x transitorskih izhodov, RS232/RS485 serijski vmesnik, Ethernet kartica, napajanje 24VDC </t>
    </r>
  </si>
  <si>
    <t>- GPRS/GSM 900/1800 MHz, RS232 serijski vmesnik 9-pinski, komunikacijski modul za prenos podatkov v nadzorni center in daljinski nadzor, kot npr. ENFORA GSM 1318-50 (Unitronic), napajanje 24V DC, komplet z zunanjo anteno skupaj s priključnim kablom in konektorjem dolžine 3</t>
  </si>
  <si>
    <t>- miniaturni rele, krmilna napetost 24V DC, 6A, z ničelno diodo, s podnožjem za DIN letev, kot npr. ERM4-024DCL, podnožje ERB4-T (Eti)</t>
  </si>
  <si>
    <r>
      <t>- signalna vrstna sponka 4 mm</t>
    </r>
    <r>
      <rPr>
        <vertAlign val="superscript"/>
        <sz val="10"/>
        <rFont val="Arial CE"/>
        <family val="0"/>
      </rPr>
      <t>2</t>
    </r>
    <r>
      <rPr>
        <sz val="10"/>
        <rFont val="Arial CE"/>
        <family val="2"/>
      </rPr>
      <t>, montaža na DIN letev</t>
    </r>
  </si>
  <si>
    <r>
      <t xml:space="preserve">Razdelilnik </t>
    </r>
    <r>
      <rPr>
        <b/>
        <i/>
        <sz val="10"/>
        <rFont val="Arial"/>
        <family val="2"/>
      </rPr>
      <t xml:space="preserve">R FA </t>
    </r>
    <r>
      <rPr>
        <sz val="10"/>
        <rFont val="Arial"/>
        <family val="2"/>
      </rPr>
      <t xml:space="preserve">je dekorativna  zidna omara,  izdelana iz dekapirane jeklene pločevine in profilov, prašno barvan v barvnem tonu RAL 7035, zaščita proti vlagi in prahu IP66, dovodi in odvodi so z zgornje ali spodnje strani, dim.: 600 x 1000 x 250 mm , kot npr. </t>
    </r>
    <r>
      <rPr>
        <b/>
        <i/>
        <sz val="10"/>
        <rFont val="Arial"/>
        <family val="2"/>
      </rPr>
      <t>CS-106/250 (Eaton)</t>
    </r>
    <r>
      <rPr>
        <sz val="10"/>
        <rFont val="Arial"/>
        <family val="2"/>
      </rPr>
      <t>, opremljena z montažno ploščo,  vrati s ključavnico, žepki za načrte, ožičena in preiskušana, s sledečimi elementi:</t>
    </r>
  </si>
  <si>
    <t>Skupaj razdelilnik in vodenje:</t>
  </si>
  <si>
    <t>Razdelilnik in vodenje</t>
  </si>
  <si>
    <t xml:space="preserve">Popis del in predizmer je pripravljen na osnovi projekta za izvedbo, podan je kot projektantska ocena predvidenih gradbenih in elektromontažnih del, glede na razpoložljive podatke o cenah in se lahko razlikuje od uradno pridobljenih ponudb. </t>
  </si>
  <si>
    <r>
      <t>Glavna ozemljitvena zbiralka (G.I.P.), Cu zbiralka dimenzij (šxvxg): 500x50x10 mm, z nosilcema pritrjena na steno, skupaj s priključnimi sponkami za priklop vodnikov H07V-K 6-25 mm</t>
    </r>
    <r>
      <rPr>
        <vertAlign val="superscript"/>
        <sz val="10"/>
        <rFont val="Arial CE"/>
        <family val="0"/>
      </rPr>
      <t xml:space="preserve">2 </t>
    </r>
    <r>
      <rPr>
        <sz val="10"/>
        <rFont val="Arial CE"/>
        <family val="0"/>
      </rPr>
      <t>ter ozemlilnega valjanca</t>
    </r>
  </si>
  <si>
    <t>- 1x izmenično stikalo (SM61PW + TM12PW) bele barve</t>
  </si>
  <si>
    <t xml:space="preserve">Perforirane kabelske police iz nerjavečega jekla v kvaliteti W.Nr 1.4301, brez pokrova, za horizontalni in vertikalni razvod kablov, kot npr. Optim,  višine 60 mm, komplet z obešalnim in pritrdilnim materialom, veznimi in končnimi elementi, ozemljitvijo ter pritrdilnim materialom </t>
  </si>
  <si>
    <t>Perforirane kabelske police  iz nerjavečega jekla v kvaliteti W.Nr 1.4301 s pokrovom za horizontalni in vertikalni razvod šibkotočnih kablov, kot npr. Optim,  višine 60 mm, komplet z obešalnim in pritrdilnim materialom, veznimi in končnimi elementi in ozemljitvijo</t>
  </si>
  <si>
    <t>- 1x križno stikalo (SM70PW + TM12PW) bele barve</t>
  </si>
  <si>
    <r>
      <t xml:space="preserve">Finožični napajalni kabel </t>
    </r>
    <r>
      <rPr>
        <sz val="10"/>
        <rFont val="Arial CE"/>
        <family val="0"/>
      </rPr>
      <t xml:space="preserve">FG70R </t>
    </r>
    <r>
      <rPr>
        <sz val="10"/>
        <rFont val="Arial CE"/>
        <family val="2"/>
      </rPr>
      <t>položen na kabelsko polico ali uvlečen v zaščitno cev</t>
    </r>
  </si>
  <si>
    <t>Finožični signalni oklopljen kabel LiYCY  položen na kabelsko polico ali uvlečen v zaščitno cev</t>
  </si>
  <si>
    <r>
      <t>- 12x1,5 mm</t>
    </r>
    <r>
      <rPr>
        <vertAlign val="superscript"/>
        <sz val="10"/>
        <rFont val="Arial CE"/>
        <family val="0"/>
      </rPr>
      <t>2</t>
    </r>
  </si>
  <si>
    <t>- 5x2x0,8 mm</t>
  </si>
  <si>
    <t>- 3x2x0,8 mm</t>
  </si>
  <si>
    <t>Signalni oklopljen kabel JY(St)Y  položen na kabelsko polico ali uvlečen v zaščitno cev</t>
  </si>
  <si>
    <r>
      <t>- 10 mm</t>
    </r>
    <r>
      <rPr>
        <vertAlign val="superscript"/>
        <sz val="10"/>
        <rFont val="Arial CE"/>
        <family val="2"/>
      </rPr>
      <t xml:space="preserve">2 </t>
    </r>
  </si>
  <si>
    <t>- nivojska sonda z merilnim pretvornikom</t>
  </si>
  <si>
    <t>Magnetno stikalo - kontaktni javljalnik, napajanje 24V DC, montiran na okvir vrat</t>
  </si>
  <si>
    <t>- uporovnega merilnika nivoja z relejskim pretvornikom</t>
  </si>
  <si>
    <t>Ravna plastična UV odporna instalacijska cev (KSR), položena nadometno (n/o) za povezavo med objektoma, z uvodnicami in pritrdilnim materialom</t>
  </si>
  <si>
    <r>
      <t xml:space="preserve">- </t>
    </r>
    <r>
      <rPr>
        <sz val="10"/>
        <rFont val="Symbol"/>
        <family val="1"/>
      </rPr>
      <t></t>
    </r>
    <r>
      <rPr>
        <sz val="10"/>
        <rFont val="Arial CE"/>
        <family val="0"/>
      </rPr>
      <t xml:space="preserve"> 125 mm</t>
    </r>
  </si>
  <si>
    <r>
      <t>Kronsko vrtanje AB stene oziroma stropa -</t>
    </r>
    <r>
      <rPr>
        <sz val="10"/>
        <rFont val="Symbol"/>
        <family val="1"/>
      </rPr>
      <t>f</t>
    </r>
    <r>
      <rPr>
        <sz val="10"/>
        <rFont val="Arial"/>
        <family val="2"/>
      </rPr>
      <t>152 mm, globine do 20 cm</t>
    </r>
  </si>
  <si>
    <t xml:space="preserve">Zapolnitev medprostora med PVC cevjo (KRS) in odprtino v steni s trajnoelastičnim kitom ter fasadna cevna obrobo za zunanjo vodotesno zaporo preboja, komplet s tesnilnim in montažnim materialom </t>
  </si>
  <si>
    <t>Objekt</t>
  </si>
  <si>
    <t>4.1</t>
  </si>
  <si>
    <t>4.2</t>
  </si>
  <si>
    <t>4.3</t>
  </si>
  <si>
    <t>4.4</t>
  </si>
  <si>
    <t>4.5</t>
  </si>
  <si>
    <t>4.   OBJKEKT</t>
  </si>
  <si>
    <t>4.1   SVETILNA TELESA</t>
  </si>
  <si>
    <t>4.2   VODOVNI MATERIAL</t>
  </si>
  <si>
    <t>4.3   REZERVNO NAPAJANJE</t>
  </si>
  <si>
    <t>5.   OSTALO</t>
  </si>
  <si>
    <t>4.4   RAZDELILNIK IN VODENJE</t>
  </si>
  <si>
    <t>4.5  STRELOVOD</t>
  </si>
  <si>
    <t>Nadzor Elektro Primorska (ocena), z vsemi stroški (prevoz,…)</t>
  </si>
  <si>
    <t>OPOMBA:
Izvajalec je dolžan pripraviti podloge z vrisanimi spremembami instalacij, z vsemi vrisanimi shemami, seznam z opisom sprememb ter predaja te domkumentacije projektantskemu podjetju za izdelavo projekta izvedenih del električnih napeljav (PID)</t>
  </si>
  <si>
    <r>
      <t xml:space="preserve">- prenapetostna asimetrična in simetrična zaščita za tokovne Sali komunikacijske zanke, </t>
    </r>
    <r>
      <rPr>
        <sz val="10"/>
        <rFont val="Arial CE"/>
        <family val="0"/>
      </rPr>
      <t>I</t>
    </r>
    <r>
      <rPr>
        <vertAlign val="subscript"/>
        <sz val="10"/>
        <rFont val="Arial CE"/>
        <family val="0"/>
      </rPr>
      <t>imp</t>
    </r>
    <r>
      <rPr>
        <sz val="10"/>
        <rFont val="Arial CE"/>
        <family val="0"/>
      </rPr>
      <t xml:space="preserve"> (8/20)= 10kA, 24V DC, kot npr. PZV 301 (Eltra)</t>
    </r>
  </si>
</sst>
</file>

<file path=xl/styles.xml><?xml version="1.0" encoding="utf-8"?>
<styleSheet xmlns="http://schemas.openxmlformats.org/spreadsheetml/2006/main">
  <numFmts count="5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0,"/>
    <numFmt numFmtId="173" formatCode="#,"/>
    <numFmt numFmtId="174" formatCode="0#,"/>
    <numFmt numFmtId="175" formatCode="#\ \."/>
    <numFmt numFmtId="176" formatCode="#,##0.00\ &quot;SIT&quot;"/>
    <numFmt numFmtId="177" formatCode="#,##0.00\ _S_I_T"/>
    <numFmt numFmtId="178" formatCode="&quot;True&quot;;&quot;True&quot;;&quot;False&quot;"/>
    <numFmt numFmtId="179" formatCode="&quot;On&quot;;&quot;On&quot;;&quot;Off&quot;"/>
    <numFmt numFmtId="180" formatCode="#,##0\ _S_I_T"/>
    <numFmt numFmtId="181" formatCode="0000"/>
    <numFmt numFmtId="182" formatCode="0.0"/>
    <numFmt numFmtId="183" formatCode="_(&quot;$&quot;* #,##0_);_(&quot;$&quot;* \(#,##0\);_(&quot;$&quot;* &quot;-&quot;_);_(@_)"/>
    <numFmt numFmtId="184" formatCode="_(* #,##0_);_(* \(#,##0\);_(* &quot;-&quot;_);_(@_)"/>
    <numFmt numFmtId="185" formatCode="_(&quot;$&quot;* #,##0.00_);_(&quot;$&quot;* \(#,##0.00\);_(&quot;$&quot;* &quot;-&quot;??_);_(@_)"/>
    <numFmt numFmtId="186" formatCode="_(* #,##0.00_);_(* \(#,##0.00\);_(* &quot;-&quot;??_);_(@_)"/>
    <numFmt numFmtId="187" formatCode="0,000.00"/>
    <numFmt numFmtId="188" formatCode="#,##0\ &quot;SIT&quot;"/>
    <numFmt numFmtId="189" formatCode="_-* #,##0.00\ [$€-1]_-;\-* #,##0.00\ [$€-1]_-;_-* &quot;-&quot;??\ [$€-1]_-"/>
    <numFmt numFmtId="190" formatCode="0.0%"/>
    <numFmt numFmtId="191" formatCode="&quot;Yes&quot;;&quot;Yes&quot;;&quot;No&quot;"/>
    <numFmt numFmtId="192" formatCode="[$€-2]\ #,##0.00_);[Red]\([$€-2]\ #,##0.00\)"/>
    <numFmt numFmtId="193" formatCode="#,##0.00\ [$EUR]"/>
    <numFmt numFmtId="194" formatCode="&quot;$&quot;#,##0_);\(&quot;$&quot;#,##0\)"/>
    <numFmt numFmtId="195" formatCode="&quot;$&quot;#,##0_);[Red]\(&quot;$&quot;#,##0\)"/>
    <numFmt numFmtId="196" formatCode="&quot;$&quot;#,##0.00_);\(&quot;$&quot;#,##0.00\)"/>
    <numFmt numFmtId="197" formatCode="&quot;$&quot;#,##0.00_);[Red]\(&quot;$&quot;#,##0.00\)"/>
    <numFmt numFmtId="198" formatCode="#,##0.00;[Red]#,##0.00"/>
    <numFmt numFmtId="199" formatCode="#,##0_ ;\-#,##0\ "/>
    <numFmt numFmtId="200" formatCode="#,##0.00_ ;\-#,##0.00\ "/>
    <numFmt numFmtId="201" formatCode="#,##0.00\ &quot;€&quot;"/>
    <numFmt numFmtId="202" formatCode="#,##0.0_ ;\-#,##0.0\ "/>
    <numFmt numFmtId="203" formatCode="\$#,##0\ ;\(\$#,##0\)"/>
    <numFmt numFmtId="204" formatCode="_-&quot;€&quot;\ * #,##0.00_-;\-&quot;€&quot;\ * #,##0.00_-;_-&quot;€&quot;\ * &quot;-&quot;??_-;_-@_-"/>
    <numFmt numFmtId="205" formatCode="#,##0\ [$€-1];[Red]\-#,##0\ [$€-1]"/>
    <numFmt numFmtId="206" formatCode="_-[$€-2]* #,##0.00_-;_-[$€-2]* \(#,##0.00\)_-;_-[$€-2]* &quot;-&quot;??;_-@_-"/>
    <numFmt numFmtId="207" formatCode="[m]&quot;m&quot;"/>
    <numFmt numFmtId="208" formatCode="_-* #,##0.00\ [$€-1]_-;\-* #,##0.00\ [$€-1]_-;_-* &quot;-&quot;??\ [$€-1]_-;_-@_-"/>
  </numFmts>
  <fonts count="78">
    <font>
      <sz val="10"/>
      <name val="Arial CE"/>
      <family val="0"/>
    </font>
    <font>
      <b/>
      <i/>
      <sz val="10"/>
      <name val="Arial"/>
      <family val="2"/>
    </font>
    <font>
      <sz val="10"/>
      <name val="Arial"/>
      <family val="2"/>
    </font>
    <font>
      <b/>
      <i/>
      <sz val="11"/>
      <name val="Arial"/>
      <family val="2"/>
    </font>
    <font>
      <sz val="11"/>
      <name val="Arial"/>
      <family val="2"/>
    </font>
    <font>
      <sz val="11"/>
      <name val="Arial CE"/>
      <family val="0"/>
    </font>
    <font>
      <b/>
      <sz val="11"/>
      <name val="Arial CE"/>
      <family val="2"/>
    </font>
    <font>
      <sz val="10"/>
      <name val="Times New Roman CE"/>
      <family val="1"/>
    </font>
    <font>
      <i/>
      <sz val="10"/>
      <name val="Times New Roman CE"/>
      <family val="1"/>
    </font>
    <font>
      <sz val="11"/>
      <name val="Times New Roman CE"/>
      <family val="1"/>
    </font>
    <font>
      <i/>
      <sz val="11"/>
      <name val="Times New Roman CE"/>
      <family val="1"/>
    </font>
    <font>
      <u val="single"/>
      <sz val="10"/>
      <color indexed="12"/>
      <name val="Arial CE"/>
      <family val="0"/>
    </font>
    <font>
      <u val="single"/>
      <sz val="10"/>
      <color indexed="36"/>
      <name val="Arial CE"/>
      <family val="0"/>
    </font>
    <font>
      <b/>
      <sz val="10"/>
      <name val="Arial"/>
      <family val="2"/>
    </font>
    <font>
      <i/>
      <sz val="10"/>
      <name val="Arial"/>
      <family val="2"/>
    </font>
    <font>
      <b/>
      <sz val="10"/>
      <name val="Arial CE"/>
      <family val="2"/>
    </font>
    <font>
      <sz val="10"/>
      <name val="Symbol"/>
      <family val="1"/>
    </font>
    <font>
      <b/>
      <i/>
      <sz val="10"/>
      <name val="Arial CE"/>
      <family val="2"/>
    </font>
    <font>
      <vertAlign val="superscript"/>
      <sz val="10"/>
      <name val="Arial CE"/>
      <family val="2"/>
    </font>
    <font>
      <sz val="10"/>
      <color indexed="8"/>
      <name val="Arial CE"/>
      <family val="2"/>
    </font>
    <font>
      <sz val="9"/>
      <name val="Futura Prins"/>
      <family val="0"/>
    </font>
    <font>
      <i/>
      <sz val="11"/>
      <name val="Arial"/>
      <family val="2"/>
    </font>
    <font>
      <sz val="11"/>
      <color indexed="10"/>
      <name val="Arial CE"/>
      <family val="2"/>
    </font>
    <font>
      <b/>
      <sz val="12"/>
      <name val="Arial CE"/>
      <family val="2"/>
    </font>
    <font>
      <vertAlign val="superscript"/>
      <sz val="10"/>
      <name val="Arial"/>
      <family val="2"/>
    </font>
    <font>
      <vertAlign val="subscript"/>
      <sz val="10"/>
      <name val="Arial CE"/>
      <family val="0"/>
    </font>
    <font>
      <b/>
      <i/>
      <sz val="9"/>
      <name val="Arial"/>
      <family val="2"/>
    </font>
    <font>
      <sz val="11"/>
      <color indexed="8"/>
      <name val="Calibri"/>
      <family val="2"/>
    </font>
    <font>
      <sz val="11"/>
      <color indexed="9"/>
      <name val="Calibri"/>
      <family val="2"/>
    </font>
    <font>
      <b/>
      <sz val="11"/>
      <color indexed="8"/>
      <name val="Calibri"/>
      <family val="2"/>
    </font>
    <font>
      <u val="single"/>
      <sz val="12"/>
      <color indexed="12"/>
      <name val="Arial"/>
      <family val="2"/>
    </font>
    <font>
      <b/>
      <sz val="18"/>
      <color indexed="62"/>
      <name val="Cambria"/>
      <family val="2"/>
    </font>
    <font>
      <sz val="9"/>
      <name val="Arial"/>
      <family val="2"/>
    </font>
    <font>
      <b/>
      <i/>
      <sz val="10"/>
      <name val="Symbol"/>
      <family val="1"/>
    </font>
    <font>
      <vertAlign val="subscript"/>
      <sz val="10"/>
      <name val="Arial"/>
      <family val="2"/>
    </font>
    <font>
      <b/>
      <sz val="11"/>
      <name val="Arial"/>
      <family val="2"/>
    </font>
    <font>
      <sz val="10"/>
      <color indexed="8"/>
      <name val="Arial"/>
      <family val="2"/>
    </font>
    <font>
      <sz val="10"/>
      <color indexed="12"/>
      <name val="Lucida Grande"/>
      <family val="0"/>
    </font>
    <font>
      <sz val="11"/>
      <color indexed="9"/>
      <name val="Lucida Grande"/>
      <family val="0"/>
    </font>
    <font>
      <b/>
      <i/>
      <u val="single"/>
      <sz val="10"/>
      <name val="Arial CE"/>
      <family val="0"/>
    </font>
    <font>
      <sz val="10"/>
      <color indexed="8"/>
      <name val="Arial Narrow"/>
      <family val="2"/>
    </font>
    <font>
      <sz val="12"/>
      <name val="Times New Roman"/>
      <family val="1"/>
    </font>
    <font>
      <sz val="11"/>
      <color indexed="17"/>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sz val="10"/>
      <color indexed="10"/>
      <name val="Arial CE"/>
      <family val="0"/>
    </font>
    <font>
      <sz val="10"/>
      <color indexed="8"/>
      <name val="Calibri"/>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F0000"/>
      <name val="Calibri"/>
      <family val="2"/>
    </font>
    <font>
      <i/>
      <sz val="11"/>
      <color rgb="FF7F7F7F"/>
      <name val="Calibri"/>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sz val="11"/>
      <color rgb="FF3F3F76"/>
      <name val="Calibri"/>
      <family val="2"/>
    </font>
    <font>
      <b/>
      <sz val="11"/>
      <color theme="1"/>
      <name val="Calibri"/>
      <family val="2"/>
    </font>
    <font>
      <sz val="10"/>
      <color rgb="FFFF0000"/>
      <name val="Arial CE"/>
      <family val="0"/>
    </font>
    <font>
      <sz val="10"/>
      <color theme="1"/>
      <name val="Arial"/>
      <family val="2"/>
    </font>
    <font>
      <sz val="10"/>
      <color theme="1"/>
      <name val="Calibri"/>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31"/>
        <bgColor indexed="64"/>
      </patternFill>
    </fill>
    <fill>
      <patternFill patternType="solid">
        <fgColor indexed="44"/>
        <bgColor indexed="64"/>
      </patternFill>
    </fill>
    <fill>
      <patternFill patternType="solid">
        <fgColor indexed="26"/>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indexed="27"/>
        <bgColor indexed="64"/>
      </patternFill>
    </fill>
    <fill>
      <patternFill patternType="solid">
        <fgColor indexed="47"/>
        <bgColor indexed="64"/>
      </patternFill>
    </fill>
    <fill>
      <patternFill patternType="solid">
        <fgColor rgb="FFC6EFCE"/>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
      <patternFill patternType="solid">
        <fgColor indexed="42"/>
        <bgColor indexed="64"/>
      </patternFill>
    </fill>
    <fill>
      <patternFill patternType="solid">
        <fgColor indexed="10"/>
        <bgColor indexed="64"/>
      </patternFill>
    </fill>
  </fills>
  <borders count="16">
    <border>
      <left/>
      <right/>
      <top/>
      <bottom/>
      <diagonal/>
    </border>
    <border>
      <left style="hair"/>
      <right style="hair"/>
      <top style="hair"/>
      <bottom style="hair"/>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color indexed="63"/>
      </left>
      <right>
        <color indexed="63"/>
      </right>
      <top style="thin"/>
      <bottom style="medium"/>
    </border>
    <border>
      <left>
        <color indexed="63"/>
      </left>
      <right>
        <color indexed="63"/>
      </right>
      <top style="medium"/>
      <bottom style="thin"/>
    </border>
    <border>
      <left>
        <color indexed="63"/>
      </left>
      <right>
        <color indexed="63"/>
      </right>
      <top>
        <color indexed="63"/>
      </top>
      <bottom style="thin"/>
    </border>
    <border>
      <left>
        <color indexed="63"/>
      </left>
      <right>
        <color indexed="63"/>
      </right>
      <top style="thin"/>
      <bottom>
        <color indexed="63"/>
      </bottom>
    </border>
    <border>
      <left style="thin">
        <color indexed="11"/>
      </left>
      <right style="thin">
        <color indexed="11"/>
      </right>
      <top style="thin">
        <color indexed="11"/>
      </top>
      <bottom style="thin">
        <color indexed="11"/>
      </bottom>
    </border>
  </borders>
  <cellStyleXfs count="2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27" fillId="20" borderId="0" applyNumberFormat="0" applyBorder="0" applyAlignment="0" applyProtection="0"/>
    <xf numFmtId="0" fontId="27" fillId="20" borderId="0" applyNumberFormat="0" applyBorder="0" applyAlignment="0" applyProtection="0"/>
    <xf numFmtId="0" fontId="28"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8" fillId="24" borderId="0" applyNumberFormat="0" applyBorder="0" applyAlignment="0" applyProtection="0"/>
    <xf numFmtId="0" fontId="27" fillId="22" borderId="0" applyNumberFormat="0" applyBorder="0" applyAlignment="0" applyProtection="0"/>
    <xf numFmtId="0" fontId="27" fillId="25" borderId="0" applyNumberFormat="0" applyBorder="0" applyAlignment="0" applyProtection="0"/>
    <xf numFmtId="0" fontId="28" fillId="23" borderId="0" applyNumberFormat="0" applyBorder="0" applyAlignment="0" applyProtection="0"/>
    <xf numFmtId="0" fontId="27" fillId="20" borderId="0" applyNumberFormat="0" applyBorder="0" applyAlignment="0" applyProtection="0"/>
    <xf numFmtId="0" fontId="27" fillId="23" borderId="0" applyNumberFormat="0" applyBorder="0" applyAlignment="0" applyProtection="0"/>
    <xf numFmtId="0" fontId="28" fillId="23" borderId="0" applyNumberFormat="0" applyBorder="0" applyAlignment="0" applyProtection="0"/>
    <xf numFmtId="0" fontId="27" fillId="26" borderId="0" applyNumberFormat="0" applyBorder="0" applyAlignment="0" applyProtection="0"/>
    <xf numFmtId="0" fontId="27" fillId="20" borderId="0" applyNumberFormat="0" applyBorder="0" applyAlignment="0" applyProtection="0"/>
    <xf numFmtId="0" fontId="28" fillId="21" borderId="0" applyNumberFormat="0" applyBorder="0" applyAlignment="0" applyProtection="0"/>
    <xf numFmtId="0" fontId="27" fillId="22" borderId="0" applyNumberFormat="0" applyBorder="0" applyAlignment="0" applyProtection="0"/>
    <xf numFmtId="0" fontId="27" fillId="27" borderId="0" applyNumberFormat="0" applyBorder="0" applyAlignment="0" applyProtection="0"/>
    <xf numFmtId="0" fontId="28" fillId="27" borderId="0" applyNumberFormat="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60" fillId="28" borderId="0" applyNumberFormat="0" applyBorder="0" applyAlignment="0" applyProtection="0"/>
    <xf numFmtId="0" fontId="20" fillId="0" borderId="1" applyAlignment="0">
      <protection/>
    </xf>
    <xf numFmtId="0" fontId="29" fillId="29" borderId="0" applyNumberFormat="0" applyBorder="0" applyAlignment="0" applyProtection="0"/>
    <xf numFmtId="0" fontId="29" fillId="30" borderId="0" applyNumberFormat="0" applyBorder="0" applyAlignment="0" applyProtection="0"/>
    <xf numFmtId="0" fontId="29" fillId="31" borderId="0" applyNumberFormat="0" applyBorder="0" applyAlignment="0" applyProtection="0"/>
    <xf numFmtId="204" fontId="2" fillId="0" borderId="0" applyFont="0" applyFill="0" applyBorder="0" applyAlignment="0" applyProtection="0"/>
    <xf numFmtId="204" fontId="2" fillId="0" borderId="0" applyFont="0" applyFill="0" applyBorder="0" applyAlignment="0" applyProtection="0"/>
    <xf numFmtId="204" fontId="2" fillId="0" borderId="0" applyFont="0" applyFill="0" applyBorder="0" applyAlignment="0" applyProtection="0"/>
    <xf numFmtId="204" fontId="2" fillId="0" borderId="0" applyFont="0" applyFill="0" applyBorder="0" applyAlignment="0" applyProtection="0"/>
    <xf numFmtId="204" fontId="2" fillId="0" borderId="0" applyFont="0" applyFill="0" applyBorder="0" applyAlignment="0" applyProtection="0"/>
    <xf numFmtId="204" fontId="2" fillId="0" borderId="0" applyFont="0" applyFill="0" applyBorder="0" applyAlignment="0" applyProtection="0"/>
    <xf numFmtId="204" fontId="2" fillId="0" borderId="0" applyFont="0" applyFill="0" applyBorder="0" applyAlignment="0" applyProtection="0"/>
    <xf numFmtId="204" fontId="2" fillId="0" borderId="0" applyFont="0" applyFill="0" applyBorder="0" applyAlignment="0" applyProtection="0"/>
    <xf numFmtId="204" fontId="2" fillId="0" borderId="0" applyFont="0" applyFill="0" applyBorder="0" applyAlignment="0" applyProtection="0"/>
    <xf numFmtId="204" fontId="2" fillId="0" borderId="0" applyFont="0" applyFill="0" applyBorder="0" applyAlignment="0" applyProtection="0"/>
    <xf numFmtId="204" fontId="2" fillId="0" borderId="0" applyFont="0" applyFill="0" applyBorder="0" applyAlignment="0" applyProtection="0"/>
    <xf numFmtId="204" fontId="2" fillId="0" borderId="0" applyFont="0" applyFill="0" applyBorder="0" applyAlignment="0" applyProtection="0"/>
    <xf numFmtId="204" fontId="2" fillId="0" borderId="0" applyFont="0" applyFill="0" applyBorder="0" applyAlignment="0" applyProtection="0"/>
    <xf numFmtId="204" fontId="2" fillId="0" borderId="0" applyFont="0" applyFill="0" applyBorder="0" applyAlignment="0" applyProtection="0"/>
    <xf numFmtId="204" fontId="2" fillId="0" borderId="0" applyFont="0" applyFill="0" applyBorder="0" applyAlignment="0" applyProtection="0"/>
    <xf numFmtId="2" fontId="19" fillId="0" borderId="0" applyFont="0" applyFill="0" applyBorder="0" applyAlignment="0" applyProtection="0"/>
    <xf numFmtId="0" fontId="11" fillId="0" borderId="0" applyNumberFormat="0" applyFill="0" applyBorder="0" applyAlignment="0" applyProtection="0"/>
    <xf numFmtId="0" fontId="30" fillId="0" borderId="0" applyNumberFormat="0" applyFill="0" applyBorder="0" applyAlignment="0" applyProtection="0"/>
    <xf numFmtId="0" fontId="61" fillId="32" borderId="2" applyNumberFormat="0" applyAlignment="0" applyProtection="0"/>
    <xf numFmtId="0" fontId="62" fillId="0" borderId="0" applyNumberFormat="0" applyFill="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66" fillId="33"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12" fillId="0" borderId="0" applyNumberFormat="0" applyFill="0" applyBorder="0" applyAlignment="0" applyProtection="0"/>
    <xf numFmtId="9" fontId="0" fillId="0" borderId="0" applyFont="0" applyFill="0" applyBorder="0" applyAlignment="0" applyProtection="0"/>
    <xf numFmtId="0" fontId="0" fillId="34" borderId="6" applyNumberFormat="0" applyFont="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59" fillId="35" borderId="0" applyNumberFormat="0" applyBorder="0" applyAlignment="0" applyProtection="0"/>
    <xf numFmtId="0" fontId="59" fillId="36" borderId="0" applyNumberFormat="0" applyBorder="0" applyAlignment="0" applyProtection="0"/>
    <xf numFmtId="0" fontId="59" fillId="37" borderId="0" applyNumberFormat="0" applyBorder="0" applyAlignment="0" applyProtection="0"/>
    <xf numFmtId="0" fontId="59" fillId="38" borderId="0" applyNumberFormat="0" applyBorder="0" applyAlignment="0" applyProtection="0"/>
    <xf numFmtId="0" fontId="59" fillId="39" borderId="0" applyNumberFormat="0" applyBorder="0" applyAlignment="0" applyProtection="0"/>
    <xf numFmtId="0" fontId="59" fillId="40" borderId="0" applyNumberFormat="0" applyBorder="0" applyAlignment="0" applyProtection="0"/>
    <xf numFmtId="0" fontId="69" fillId="0" borderId="7" applyNumberFormat="0" applyFill="0" applyAlignment="0" applyProtection="0"/>
    <xf numFmtId="0" fontId="70" fillId="41" borderId="8" applyNumberFormat="0" applyAlignment="0" applyProtection="0"/>
    <xf numFmtId="0" fontId="71" fillId="32" borderId="9" applyNumberFormat="0" applyAlignment="0" applyProtection="0"/>
    <xf numFmtId="0" fontId="31" fillId="0" borderId="0" applyNumberFormat="0" applyFill="0" applyBorder="0" applyAlignment="0" applyProtection="0"/>
    <xf numFmtId="0" fontId="72" fillId="42"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2" fillId="0" borderId="0" applyFont="0" applyFill="0" applyBorder="0" applyAlignment="0" applyProtection="0"/>
    <xf numFmtId="0" fontId="73" fillId="43" borderId="9" applyNumberFormat="0" applyAlignment="0" applyProtection="0"/>
    <xf numFmtId="0" fontId="74" fillId="0" borderId="10" applyNumberFormat="0" applyFill="0" applyAlignment="0" applyProtection="0"/>
  </cellStyleXfs>
  <cellXfs count="262">
    <xf numFmtId="0" fontId="0" fillId="0" borderId="0" xfId="0" applyAlignment="1">
      <alignment/>
    </xf>
    <xf numFmtId="0" fontId="5" fillId="0" borderId="0" xfId="0" applyFont="1" applyAlignment="1">
      <alignment vertical="top" wrapText="1"/>
    </xf>
    <xf numFmtId="0" fontId="5" fillId="0" borderId="0" xfId="0" applyFont="1" applyAlignment="1">
      <alignment vertical="top"/>
    </xf>
    <xf numFmtId="0" fontId="3" fillId="0" borderId="0" xfId="0" applyFont="1" applyFill="1" applyAlignment="1">
      <alignment horizontal="left" vertical="top"/>
    </xf>
    <xf numFmtId="0" fontId="3" fillId="0" borderId="0" xfId="0" applyFont="1" applyFill="1" applyAlignment="1">
      <alignment horizontal="center" vertical="top"/>
    </xf>
    <xf numFmtId="2" fontId="3" fillId="0" borderId="0" xfId="0" applyNumberFormat="1" applyFont="1" applyFill="1" applyAlignment="1">
      <alignment vertical="top"/>
    </xf>
    <xf numFmtId="4" fontId="3" fillId="0" borderId="0" xfId="0" applyNumberFormat="1" applyFont="1" applyFill="1" applyAlignment="1">
      <alignment vertical="top"/>
    </xf>
    <xf numFmtId="0" fontId="4" fillId="0" borderId="0" xfId="0" applyFont="1" applyAlignment="1">
      <alignment vertical="top"/>
    </xf>
    <xf numFmtId="0" fontId="2" fillId="0" borderId="0" xfId="0" applyFont="1" applyAlignment="1">
      <alignment vertical="top"/>
    </xf>
    <xf numFmtId="49" fontId="5" fillId="0" borderId="0" xfId="0" applyNumberFormat="1" applyFont="1" applyAlignment="1">
      <alignment vertical="top" wrapText="1"/>
    </xf>
    <xf numFmtId="0" fontId="6" fillId="0" borderId="0" xfId="0" applyFont="1" applyAlignment="1">
      <alignment/>
    </xf>
    <xf numFmtId="0" fontId="7" fillId="0" borderId="0" xfId="0" applyFont="1" applyAlignment="1">
      <alignment/>
    </xf>
    <xf numFmtId="0" fontId="5" fillId="0" borderId="0" xfId="0" applyFont="1" applyAlignment="1">
      <alignment/>
    </xf>
    <xf numFmtId="177" fontId="5" fillId="0" borderId="0" xfId="0" applyNumberFormat="1" applyFont="1" applyAlignment="1">
      <alignment/>
    </xf>
    <xf numFmtId="0" fontId="9" fillId="0" borderId="0" xfId="0" applyFont="1" applyAlignment="1">
      <alignment/>
    </xf>
    <xf numFmtId="0" fontId="10" fillId="0" borderId="0" xfId="0" applyFont="1" applyAlignment="1">
      <alignment/>
    </xf>
    <xf numFmtId="0" fontId="2" fillId="0" borderId="0" xfId="0" applyFont="1" applyAlignment="1">
      <alignment horizontal="justify" vertical="top" wrapText="1"/>
    </xf>
    <xf numFmtId="49" fontId="13" fillId="0" borderId="11" xfId="0" applyNumberFormat="1" applyFont="1" applyFill="1" applyBorder="1" applyAlignment="1">
      <alignment horizontal="center"/>
    </xf>
    <xf numFmtId="0" fontId="13" fillId="0" borderId="11" xfId="0" applyFont="1" applyFill="1" applyBorder="1" applyAlignment="1">
      <alignment horizontal="center"/>
    </xf>
    <xf numFmtId="2" fontId="2" fillId="0" borderId="11" xfId="0" applyNumberFormat="1" applyFont="1" applyFill="1" applyBorder="1" applyAlignment="1">
      <alignment/>
    </xf>
    <xf numFmtId="4" fontId="13" fillId="0" borderId="11" xfId="0" applyNumberFormat="1" applyFont="1" applyFill="1" applyBorder="1" applyAlignment="1">
      <alignment/>
    </xf>
    <xf numFmtId="0" fontId="0" fillId="0" borderId="0" xfId="0" applyFont="1" applyAlignment="1">
      <alignment horizontal="left" vertical="top"/>
    </xf>
    <xf numFmtId="0" fontId="0" fillId="0" borderId="0" xfId="0" applyFont="1" applyAlignment="1">
      <alignment horizontal="left" vertical="top" wrapText="1"/>
    </xf>
    <xf numFmtId="0" fontId="0" fillId="0" borderId="0" xfId="0" applyFont="1" applyAlignment="1">
      <alignment vertical="top"/>
    </xf>
    <xf numFmtId="4" fontId="0" fillId="0" borderId="0" xfId="0" applyNumberFormat="1" applyFont="1" applyAlignment="1">
      <alignment vertical="top"/>
    </xf>
    <xf numFmtId="0" fontId="0" fillId="0" borderId="0" xfId="0" applyFont="1" applyAlignment="1">
      <alignment vertical="top" wrapText="1"/>
    </xf>
    <xf numFmtId="0" fontId="1" fillId="44" borderId="12" xfId="0" applyFont="1" applyFill="1" applyBorder="1" applyAlignment="1">
      <alignment horizontal="left" vertical="top"/>
    </xf>
    <xf numFmtId="49" fontId="1" fillId="44" borderId="12" xfId="0" applyNumberFormat="1" applyFont="1" applyFill="1" applyBorder="1" applyAlignment="1">
      <alignment horizontal="justify" vertical="top" wrapText="1"/>
    </xf>
    <xf numFmtId="0" fontId="1" fillId="44" borderId="12" xfId="0" applyFont="1" applyFill="1" applyBorder="1" applyAlignment="1">
      <alignment horizontal="justify" vertical="top" wrapText="1"/>
    </xf>
    <xf numFmtId="0" fontId="1" fillId="44" borderId="12" xfId="0" applyFont="1" applyFill="1" applyBorder="1" applyAlignment="1">
      <alignment horizontal="center" vertical="top"/>
    </xf>
    <xf numFmtId="2" fontId="1" fillId="44" borderId="12" xfId="0" applyNumberFormat="1" applyFont="1" applyFill="1" applyBorder="1" applyAlignment="1">
      <alignment horizontal="center" vertical="top"/>
    </xf>
    <xf numFmtId="4" fontId="1" fillId="44" borderId="12" xfId="0" applyNumberFormat="1" applyFont="1" applyFill="1" applyBorder="1" applyAlignment="1">
      <alignment horizontal="center" vertical="top"/>
    </xf>
    <xf numFmtId="0" fontId="0" fillId="0" borderId="0" xfId="0" applyFont="1" applyFill="1" applyBorder="1" applyAlignment="1">
      <alignment horizontal="right" wrapText="1"/>
    </xf>
    <xf numFmtId="0" fontId="2" fillId="0" borderId="0" xfId="0" applyFont="1" applyBorder="1" applyAlignment="1">
      <alignment horizontal="right" wrapText="1"/>
    </xf>
    <xf numFmtId="4" fontId="0" fillId="0" borderId="0" xfId="0" applyNumberFormat="1" applyFont="1" applyAlignment="1">
      <alignment horizontal="right"/>
    </xf>
    <xf numFmtId="0" fontId="2" fillId="0" borderId="0" xfId="0" applyFont="1" applyFill="1" applyAlignment="1">
      <alignment vertical="top"/>
    </xf>
    <xf numFmtId="0" fontId="1" fillId="0" borderId="0" xfId="0" applyFont="1" applyFill="1" applyAlignment="1">
      <alignment horizontal="left" vertical="top"/>
    </xf>
    <xf numFmtId="49" fontId="1" fillId="0" borderId="0" xfId="0" applyNumberFormat="1" applyFont="1" applyFill="1" applyAlignment="1">
      <alignment horizontal="justify" vertical="top" wrapText="1"/>
    </xf>
    <xf numFmtId="0" fontId="1" fillId="0" borderId="0" xfId="0" applyFont="1" applyFill="1" applyAlignment="1">
      <alignment horizontal="justify" vertical="top" wrapText="1"/>
    </xf>
    <xf numFmtId="0" fontId="1" fillId="0" borderId="0" xfId="0" applyFont="1" applyFill="1" applyAlignment="1">
      <alignment horizontal="center" vertical="top"/>
    </xf>
    <xf numFmtId="2" fontId="1" fillId="0" borderId="0" xfId="0" applyNumberFormat="1" applyFont="1" applyFill="1" applyAlignment="1">
      <alignment vertical="top"/>
    </xf>
    <xf numFmtId="4" fontId="1" fillId="0" borderId="0" xfId="0" applyNumberFormat="1" applyFont="1" applyFill="1" applyAlignment="1">
      <alignment vertical="top"/>
    </xf>
    <xf numFmtId="0" fontId="14" fillId="0" borderId="0" xfId="0" applyFont="1" applyFill="1" applyBorder="1" applyAlignment="1">
      <alignment horizontal="left" vertical="top"/>
    </xf>
    <xf numFmtId="49" fontId="14" fillId="0" borderId="0" xfId="0" applyNumberFormat="1" applyFont="1" applyFill="1" applyAlignment="1">
      <alignment horizontal="justify" vertical="top" wrapText="1"/>
    </xf>
    <xf numFmtId="0" fontId="14" fillId="0" borderId="0" xfId="0" applyFont="1" applyFill="1" applyAlignment="1">
      <alignment horizontal="justify" vertical="top" wrapText="1"/>
    </xf>
    <xf numFmtId="0" fontId="14" fillId="0" borderId="0" xfId="0" applyFont="1" applyFill="1" applyAlignment="1">
      <alignment horizontal="center" vertical="top"/>
    </xf>
    <xf numFmtId="2" fontId="14" fillId="0" borderId="0" xfId="0" applyNumberFormat="1" applyFont="1" applyFill="1" applyAlignment="1">
      <alignment vertical="top"/>
    </xf>
    <xf numFmtId="4" fontId="14" fillId="0" borderId="0" xfId="0" applyNumberFormat="1" applyFont="1" applyFill="1" applyAlignment="1">
      <alignment vertical="top"/>
    </xf>
    <xf numFmtId="0" fontId="0" fillId="0" borderId="0" xfId="0" applyFont="1" applyAlignment="1">
      <alignment/>
    </xf>
    <xf numFmtId="0" fontId="15" fillId="0" borderId="0" xfId="0" applyFont="1" applyAlignment="1">
      <alignment/>
    </xf>
    <xf numFmtId="0" fontId="0" fillId="0" borderId="0" xfId="0" applyFont="1" applyAlignment="1">
      <alignment/>
    </xf>
    <xf numFmtId="177" fontId="15" fillId="0" borderId="0" xfId="0" applyNumberFormat="1" applyFont="1" applyAlignment="1">
      <alignment/>
    </xf>
    <xf numFmtId="16" fontId="9" fillId="0" borderId="0" xfId="0" applyNumberFormat="1" applyFont="1" applyAlignment="1">
      <alignment/>
    </xf>
    <xf numFmtId="49" fontId="2" fillId="0" borderId="0" xfId="0" applyNumberFormat="1" applyFont="1" applyAlignment="1">
      <alignment horizontal="left" vertical="top" wrapText="1"/>
    </xf>
    <xf numFmtId="0" fontId="0" fillId="0" borderId="0" xfId="0" applyFont="1" applyFill="1" applyAlignment="1">
      <alignment vertical="top"/>
    </xf>
    <xf numFmtId="0" fontId="2" fillId="0" borderId="0" xfId="0" applyFont="1" applyFill="1" applyAlignment="1">
      <alignment vertical="top" wrapText="1"/>
    </xf>
    <xf numFmtId="49" fontId="0" fillId="0" borderId="0" xfId="0" applyNumberFormat="1" applyFont="1" applyFill="1" applyAlignment="1">
      <alignment horizontal="left" vertical="top" wrapText="1"/>
    </xf>
    <xf numFmtId="0" fontId="0" fillId="0" borderId="0" xfId="0" applyFont="1" applyFill="1" applyAlignment="1">
      <alignment horizontal="left" vertical="top" wrapText="1"/>
    </xf>
    <xf numFmtId="0" fontId="0" fillId="0" borderId="0" xfId="0" applyFont="1" applyFill="1" applyAlignment="1">
      <alignment horizontal="left" vertical="top"/>
    </xf>
    <xf numFmtId="49" fontId="2" fillId="0" borderId="0" xfId="0" applyNumberFormat="1" applyFont="1" applyFill="1" applyAlignment="1">
      <alignment horizontal="left" vertical="top" wrapText="1"/>
    </xf>
    <xf numFmtId="0" fontId="2" fillId="0" borderId="0" xfId="0" applyFont="1" applyFill="1" applyAlignment="1">
      <alignment horizontal="left" vertical="top" wrapText="1"/>
    </xf>
    <xf numFmtId="2" fontId="0" fillId="0" borderId="0" xfId="0" applyNumberFormat="1" applyFont="1" applyFill="1" applyBorder="1" applyAlignment="1">
      <alignment horizontal="right" wrapText="1"/>
    </xf>
    <xf numFmtId="49" fontId="0" fillId="0" borderId="0" xfId="0" applyNumberFormat="1" applyFont="1" applyFill="1" applyAlignment="1">
      <alignment vertical="top" wrapText="1"/>
    </xf>
    <xf numFmtId="0" fontId="5" fillId="0" borderId="0" xfId="0" applyFont="1" applyFill="1" applyAlignment="1">
      <alignment vertical="top"/>
    </xf>
    <xf numFmtId="0" fontId="0" fillId="0" borderId="0" xfId="0" applyFont="1" applyFill="1" applyAlignment="1">
      <alignment horizontal="left" vertical="top" wrapText="1"/>
    </xf>
    <xf numFmtId="4" fontId="0" fillId="0" borderId="0" xfId="0" applyNumberFormat="1" applyFont="1" applyFill="1" applyAlignment="1">
      <alignment vertical="top"/>
    </xf>
    <xf numFmtId="0" fontId="0" fillId="0" borderId="0" xfId="0" applyFont="1" applyFill="1" applyAlignment="1">
      <alignment vertical="top"/>
    </xf>
    <xf numFmtId="0" fontId="0" fillId="0" borderId="0" xfId="0" applyFont="1" applyFill="1" applyAlignment="1">
      <alignment horizontal="left" vertical="top"/>
    </xf>
    <xf numFmtId="0" fontId="0" fillId="0" borderId="0" xfId="0" applyFont="1" applyFill="1" applyAlignment="1">
      <alignment vertical="top" wrapText="1"/>
    </xf>
    <xf numFmtId="4" fontId="0" fillId="0" borderId="0" xfId="0" applyNumberFormat="1" applyFont="1" applyFill="1" applyAlignment="1">
      <alignment horizontal="right"/>
    </xf>
    <xf numFmtId="49" fontId="0" fillId="0" borderId="0" xfId="0" applyNumberFormat="1" applyFont="1" applyFill="1" applyAlignment="1">
      <alignment horizontal="left" vertical="top" wrapText="1"/>
    </xf>
    <xf numFmtId="2" fontId="0" fillId="0" borderId="0" xfId="0" applyNumberFormat="1" applyFont="1" applyFill="1" applyAlignment="1">
      <alignment horizontal="right"/>
    </xf>
    <xf numFmtId="0" fontId="2" fillId="0" borderId="0" xfId="0" applyFont="1" applyFill="1" applyAlignment="1">
      <alignment horizontal="justify" vertical="top" wrapText="1"/>
    </xf>
    <xf numFmtId="0" fontId="0" fillId="0" borderId="0" xfId="0" applyFont="1" applyFill="1" applyAlignment="1">
      <alignment/>
    </xf>
    <xf numFmtId="4" fontId="0" fillId="0" borderId="0" xfId="0" applyNumberFormat="1" applyFont="1" applyFill="1" applyBorder="1" applyAlignment="1">
      <alignment horizontal="right" vertical="top"/>
    </xf>
    <xf numFmtId="4" fontId="0" fillId="0" borderId="0" xfId="0" applyNumberFormat="1" applyFont="1" applyFill="1" applyAlignment="1">
      <alignment horizontal="right" vertical="top"/>
    </xf>
    <xf numFmtId="4" fontId="0" fillId="0" borderId="0" xfId="0" applyNumberFormat="1" applyFont="1" applyBorder="1" applyAlignment="1">
      <alignment horizontal="right" vertical="top"/>
    </xf>
    <xf numFmtId="0" fontId="0" fillId="0" borderId="0" xfId="0" applyFont="1" applyFill="1" applyBorder="1" applyAlignment="1">
      <alignment vertical="top"/>
    </xf>
    <xf numFmtId="0" fontId="5" fillId="0" borderId="0" xfId="0" applyFont="1" applyFill="1" applyAlignment="1">
      <alignment/>
    </xf>
    <xf numFmtId="0" fontId="8" fillId="0" borderId="0" xfId="0" applyFont="1" applyFill="1" applyAlignment="1">
      <alignment/>
    </xf>
    <xf numFmtId="177" fontId="0" fillId="0" borderId="0" xfId="0" applyNumberFormat="1" applyFont="1" applyFill="1" applyAlignment="1">
      <alignment/>
    </xf>
    <xf numFmtId="0" fontId="0" fillId="0" borderId="0" xfId="0" applyFont="1" applyFill="1" applyAlignment="1">
      <alignment horizontal="right" vertical="top"/>
    </xf>
    <xf numFmtId="0" fontId="0" fillId="0" borderId="0" xfId="0" applyFont="1" applyAlignment="1">
      <alignment horizontal="center" vertical="top" wrapText="1"/>
    </xf>
    <xf numFmtId="0" fontId="0" fillId="0" borderId="0" xfId="0" applyFont="1" applyFill="1" applyAlignment="1">
      <alignment horizontal="center" vertical="top" wrapText="1"/>
    </xf>
    <xf numFmtId="49" fontId="0" fillId="0" borderId="0" xfId="0" applyNumberFormat="1" applyAlignment="1">
      <alignment vertical="top" wrapText="1"/>
    </xf>
    <xf numFmtId="49" fontId="0" fillId="0" borderId="0" xfId="0" applyNumberFormat="1" applyFill="1" applyAlignment="1">
      <alignment horizontal="left" vertical="top" wrapText="1"/>
    </xf>
    <xf numFmtId="49" fontId="0" fillId="0" borderId="0" xfId="0" applyNumberFormat="1" applyFont="1" applyFill="1" applyAlignment="1">
      <alignment horizontal="left" vertical="top" wrapText="1"/>
    </xf>
    <xf numFmtId="0" fontId="0" fillId="0" borderId="0" xfId="0" applyFont="1" applyAlignment="1">
      <alignment horizontal="left" vertical="top"/>
    </xf>
    <xf numFmtId="0" fontId="0" fillId="0" borderId="0" xfId="0" applyFont="1" applyAlignment="1">
      <alignment horizontal="left" vertical="top" wrapText="1"/>
    </xf>
    <xf numFmtId="49" fontId="0" fillId="0" borderId="0" xfId="0" applyNumberFormat="1" applyAlignment="1">
      <alignment horizontal="left" vertical="top" wrapText="1"/>
    </xf>
    <xf numFmtId="0" fontId="0" fillId="0" borderId="0" xfId="0" applyNumberFormat="1" applyFill="1" applyAlignment="1">
      <alignment horizontal="left" vertical="top" wrapText="1"/>
    </xf>
    <xf numFmtId="0" fontId="0" fillId="0" borderId="0" xfId="0" applyFont="1" applyFill="1" applyAlignment="1">
      <alignment vertical="top"/>
    </xf>
    <xf numFmtId="0" fontId="0" fillId="0" borderId="0" xfId="0" applyFont="1" applyAlignment="1">
      <alignment vertical="top"/>
    </xf>
    <xf numFmtId="4" fontId="0" fillId="0" borderId="0" xfId="0" applyNumberFormat="1" applyFont="1" applyAlignment="1">
      <alignment vertical="top"/>
    </xf>
    <xf numFmtId="0" fontId="0" fillId="0" borderId="0" xfId="0" applyFont="1" applyFill="1" applyAlignment="1">
      <alignment horizontal="left" vertical="top"/>
    </xf>
    <xf numFmtId="0" fontId="0" fillId="0" borderId="0" xfId="0" applyFont="1" applyFill="1" applyAlignment="1">
      <alignment horizontal="left" vertical="top" wrapText="1"/>
    </xf>
    <xf numFmtId="0" fontId="0" fillId="0" borderId="0" xfId="0" applyFont="1" applyFill="1" applyAlignment="1">
      <alignment vertical="top"/>
    </xf>
    <xf numFmtId="4" fontId="0" fillId="0" borderId="0" xfId="0" applyNumberFormat="1" applyFont="1" applyFill="1" applyAlignment="1">
      <alignment vertical="top"/>
    </xf>
    <xf numFmtId="0" fontId="0" fillId="0" borderId="0" xfId="0" applyFont="1" applyFill="1" applyAlignment="1">
      <alignment horizontal="left" vertical="top"/>
    </xf>
    <xf numFmtId="4" fontId="0" fillId="0" borderId="0" xfId="0" applyNumberFormat="1" applyFont="1" applyFill="1" applyAlignment="1">
      <alignment vertical="top"/>
    </xf>
    <xf numFmtId="0" fontId="0" fillId="0" borderId="0" xfId="0" applyFont="1" applyFill="1" applyAlignment="1">
      <alignment horizontal="left" vertical="top" wrapText="1"/>
    </xf>
    <xf numFmtId="49" fontId="0" fillId="0" borderId="0" xfId="0" applyNumberFormat="1" applyFont="1" applyAlignment="1">
      <alignment horizontal="left" vertical="top" wrapText="1"/>
    </xf>
    <xf numFmtId="0" fontId="0" fillId="0" borderId="13" xfId="0" applyFont="1" applyFill="1" applyBorder="1" applyAlignment="1">
      <alignment/>
    </xf>
    <xf numFmtId="0" fontId="0" fillId="0" borderId="0" xfId="0" applyFont="1" applyFill="1" applyAlignment="1">
      <alignment vertical="top" wrapText="1"/>
    </xf>
    <xf numFmtId="49" fontId="0" fillId="0" borderId="0" xfId="0" applyNumberFormat="1" applyFont="1" applyAlignment="1">
      <alignment vertical="top" wrapText="1"/>
    </xf>
    <xf numFmtId="49" fontId="0" fillId="0" borderId="0" xfId="0" applyNumberFormat="1" applyFill="1" applyAlignment="1">
      <alignment vertical="top" wrapText="1"/>
    </xf>
    <xf numFmtId="0" fontId="0" fillId="0" borderId="0" xfId="0" applyAlignment="1">
      <alignment vertical="top"/>
    </xf>
    <xf numFmtId="0" fontId="0" fillId="0" borderId="0" xfId="0" applyFont="1" applyAlignment="1">
      <alignment vertical="top" wrapText="1"/>
    </xf>
    <xf numFmtId="4" fontId="2" fillId="0" borderId="11" xfId="0" applyNumberFormat="1" applyFont="1" applyFill="1" applyBorder="1" applyAlignment="1">
      <alignment/>
    </xf>
    <xf numFmtId="0" fontId="0" fillId="0" borderId="0" xfId="0" applyFont="1" applyFill="1" applyBorder="1" applyAlignment="1">
      <alignment horizontal="left" vertical="top" wrapText="1"/>
    </xf>
    <xf numFmtId="4" fontId="0" fillId="0" borderId="0" xfId="0" applyNumberFormat="1" applyFont="1" applyAlignment="1">
      <alignment vertical="top"/>
    </xf>
    <xf numFmtId="0" fontId="1" fillId="0" borderId="14" xfId="0" applyFont="1" applyFill="1" applyBorder="1" applyAlignment="1">
      <alignment horizontal="justify" vertical="top" wrapText="1"/>
    </xf>
    <xf numFmtId="0" fontId="0" fillId="0" borderId="14" xfId="0" applyFont="1" applyBorder="1" applyAlignment="1">
      <alignment vertical="top" wrapText="1"/>
    </xf>
    <xf numFmtId="0" fontId="17" fillId="0" borderId="14" xfId="0" applyFont="1" applyFill="1" applyBorder="1" applyAlignment="1">
      <alignment horizontal="right" wrapText="1"/>
    </xf>
    <xf numFmtId="0" fontId="1" fillId="0" borderId="14" xfId="0" applyFont="1" applyBorder="1" applyAlignment="1">
      <alignment horizontal="right" wrapText="1"/>
    </xf>
    <xf numFmtId="4" fontId="17" fillId="0" borderId="14" xfId="0" applyNumberFormat="1" applyFont="1" applyBorder="1" applyAlignment="1">
      <alignment horizontal="right"/>
    </xf>
    <xf numFmtId="0" fontId="0" fillId="0" borderId="0" xfId="0" applyFont="1" applyFill="1" applyAlignment="1">
      <alignment/>
    </xf>
    <xf numFmtId="49" fontId="0" fillId="0" borderId="0" xfId="0" applyNumberFormat="1" applyFont="1" applyFill="1" applyAlignment="1">
      <alignment vertical="top" wrapText="1"/>
    </xf>
    <xf numFmtId="0" fontId="0" fillId="0" borderId="0" xfId="0" applyNumberFormat="1" applyFont="1" applyFill="1" applyAlignment="1">
      <alignment horizontal="left" vertical="top" wrapText="1"/>
    </xf>
    <xf numFmtId="0" fontId="13" fillId="0" borderId="11" xfId="0" applyFont="1" applyFill="1" applyBorder="1" applyAlignment="1">
      <alignment horizontal="left"/>
    </xf>
    <xf numFmtId="49" fontId="3" fillId="0" borderId="0" xfId="0" applyNumberFormat="1" applyFont="1" applyFill="1" applyAlignment="1">
      <alignment horizontal="justify" vertical="top" wrapText="1"/>
    </xf>
    <xf numFmtId="0" fontId="3" fillId="0" borderId="0" xfId="0" applyFont="1" applyFill="1" applyAlignment="1">
      <alignment horizontal="justify" vertical="top" wrapText="1"/>
    </xf>
    <xf numFmtId="4" fontId="3" fillId="0" borderId="0" xfId="0" applyNumberFormat="1" applyFont="1" applyFill="1" applyAlignment="1">
      <alignment vertical="top"/>
    </xf>
    <xf numFmtId="0" fontId="21" fillId="0" borderId="0" xfId="0" applyFont="1" applyFill="1" applyAlignment="1">
      <alignment vertical="top"/>
    </xf>
    <xf numFmtId="0" fontId="4" fillId="0" borderId="0" xfId="0" applyFont="1" applyAlignment="1">
      <alignment vertical="top"/>
    </xf>
    <xf numFmtId="0" fontId="0" fillId="0" borderId="0" xfId="0" applyFont="1" applyFill="1" applyBorder="1" applyAlignment="1">
      <alignment horizontal="right" vertical="top"/>
    </xf>
    <xf numFmtId="0" fontId="0" fillId="0" borderId="13" xfId="0" applyFont="1" applyFill="1" applyBorder="1" applyAlignment="1">
      <alignment/>
    </xf>
    <xf numFmtId="177" fontId="0" fillId="0" borderId="13" xfId="0" applyNumberFormat="1" applyFont="1" applyFill="1" applyBorder="1" applyAlignment="1">
      <alignment/>
    </xf>
    <xf numFmtId="0" fontId="8" fillId="0" borderId="0" xfId="0" applyFont="1" applyAlignment="1">
      <alignment/>
    </xf>
    <xf numFmtId="177" fontId="0" fillId="0" borderId="0" xfId="0" applyNumberFormat="1" applyFont="1" applyAlignment="1">
      <alignment/>
    </xf>
    <xf numFmtId="177" fontId="0" fillId="0" borderId="0" xfId="0" applyNumberFormat="1" applyFont="1" applyAlignment="1">
      <alignment/>
    </xf>
    <xf numFmtId="0" fontId="13" fillId="0" borderId="11" xfId="0" applyFont="1" applyFill="1" applyBorder="1" applyAlignment="1">
      <alignment horizontal="right" vertical="top"/>
    </xf>
    <xf numFmtId="0" fontId="2" fillId="0" borderId="11" xfId="0" applyFont="1" applyFill="1" applyBorder="1" applyAlignment="1">
      <alignment horizontal="center"/>
    </xf>
    <xf numFmtId="0" fontId="1" fillId="0" borderId="0" xfId="0" applyFont="1" applyFill="1" applyBorder="1" applyAlignment="1">
      <alignment horizontal="left" vertical="top"/>
    </xf>
    <xf numFmtId="49" fontId="1" fillId="0" borderId="0" xfId="0" applyNumberFormat="1" applyFont="1" applyFill="1" applyBorder="1" applyAlignment="1">
      <alignment horizontal="justify" vertical="top" wrapText="1"/>
    </xf>
    <xf numFmtId="0" fontId="1" fillId="0" borderId="0" xfId="0" applyFont="1" applyFill="1" applyBorder="1" applyAlignment="1">
      <alignment horizontal="justify" vertical="top" wrapText="1"/>
    </xf>
    <xf numFmtId="0" fontId="1" fillId="0" borderId="0" xfId="0" applyFont="1" applyFill="1" applyBorder="1" applyAlignment="1">
      <alignment horizontal="center" vertical="top"/>
    </xf>
    <xf numFmtId="2" fontId="1" fillId="0" borderId="0" xfId="0" applyNumberFormat="1" applyFont="1" applyFill="1" applyBorder="1" applyAlignment="1">
      <alignment horizontal="center" vertical="top"/>
    </xf>
    <xf numFmtId="4" fontId="1" fillId="0" borderId="0" xfId="0" applyNumberFormat="1" applyFont="1" applyFill="1" applyBorder="1" applyAlignment="1">
      <alignment horizontal="center" vertical="top"/>
    </xf>
    <xf numFmtId="0" fontId="22" fillId="0" borderId="0" xfId="0" applyFont="1" applyFill="1" applyAlignment="1">
      <alignment vertical="top"/>
    </xf>
    <xf numFmtId="0" fontId="5" fillId="0" borderId="0" xfId="0" applyFont="1" applyFill="1" applyAlignment="1">
      <alignment vertical="top" wrapText="1"/>
    </xf>
    <xf numFmtId="0" fontId="5" fillId="0" borderId="0" xfId="0" applyFont="1" applyFill="1" applyAlignment="1">
      <alignment horizontal="right" vertical="top"/>
    </xf>
    <xf numFmtId="0" fontId="13" fillId="0" borderId="11" xfId="0" applyFont="1" applyFill="1" applyBorder="1" applyAlignment="1">
      <alignment horizontal="justify"/>
    </xf>
    <xf numFmtId="0" fontId="0" fillId="0" borderId="0" xfId="0" applyNumberFormat="1" applyAlignment="1">
      <alignment vertical="top" wrapText="1"/>
    </xf>
    <xf numFmtId="0" fontId="0" fillId="0" borderId="0" xfId="0" applyFont="1" applyFill="1" applyBorder="1" applyAlignment="1">
      <alignment horizontal="justify" vertical="top"/>
    </xf>
    <xf numFmtId="4" fontId="0" fillId="0" borderId="0" xfId="0" applyNumberFormat="1" applyFont="1" applyFill="1" applyBorder="1" applyAlignment="1">
      <alignment vertical="top"/>
    </xf>
    <xf numFmtId="0" fontId="7" fillId="0" borderId="0" xfId="0" applyFont="1" applyBorder="1" applyAlignment="1">
      <alignment horizontal="justify"/>
    </xf>
    <xf numFmtId="1" fontId="0" fillId="0" borderId="0" xfId="0" applyNumberFormat="1" applyFont="1" applyAlignment="1">
      <alignment vertical="top"/>
    </xf>
    <xf numFmtId="0" fontId="23" fillId="0" borderId="0" xfId="0" applyFont="1" applyAlignment="1">
      <alignment/>
    </xf>
    <xf numFmtId="0" fontId="3" fillId="0" borderId="0" xfId="0" applyFont="1" applyFill="1" applyAlignment="1">
      <alignment horizontal="left" vertical="top"/>
    </xf>
    <xf numFmtId="0" fontId="3" fillId="0" borderId="0" xfId="0" applyFont="1" applyFill="1" applyAlignment="1">
      <alignment horizontal="center" vertical="top"/>
    </xf>
    <xf numFmtId="2" fontId="3" fillId="0" borderId="0" xfId="0" applyNumberFormat="1" applyFont="1" applyFill="1" applyAlignment="1">
      <alignment vertical="top"/>
    </xf>
    <xf numFmtId="0" fontId="4" fillId="0" borderId="0" xfId="0" applyFont="1" applyFill="1" applyAlignment="1">
      <alignment vertical="top"/>
    </xf>
    <xf numFmtId="0" fontId="0" fillId="0" borderId="0" xfId="0" applyAlignment="1">
      <alignment horizontal="left" vertical="top"/>
    </xf>
    <xf numFmtId="0" fontId="75" fillId="0" borderId="0" xfId="0" applyFont="1" applyFill="1" applyAlignment="1">
      <alignment horizontal="left" vertical="top"/>
    </xf>
    <xf numFmtId="0" fontId="75" fillId="0" borderId="0" xfId="0" applyFont="1" applyFill="1" applyAlignment="1">
      <alignment vertical="top"/>
    </xf>
    <xf numFmtId="49" fontId="0" fillId="0" borderId="0" xfId="0" applyNumberFormat="1" applyFont="1" applyAlignment="1">
      <alignment horizontal="justify" vertical="top" wrapText="1"/>
    </xf>
    <xf numFmtId="0" fontId="5" fillId="0" borderId="0" xfId="0" applyFont="1" applyFill="1" applyAlignment="1">
      <alignment vertical="top"/>
    </xf>
    <xf numFmtId="49" fontId="0" fillId="0" borderId="0" xfId="0" applyNumberFormat="1" applyFont="1" applyAlignment="1">
      <alignment horizontal="left" vertical="top" wrapText="1"/>
    </xf>
    <xf numFmtId="4" fontId="0" fillId="0" borderId="0" xfId="0" applyNumberFormat="1" applyFill="1" applyAlignment="1">
      <alignment vertical="top"/>
    </xf>
    <xf numFmtId="0" fontId="0" fillId="0" borderId="0" xfId="0" applyBorder="1" applyAlignment="1">
      <alignment wrapText="1"/>
    </xf>
    <xf numFmtId="0" fontId="0" fillId="0" borderId="0" xfId="0" applyBorder="1" applyAlignment="1">
      <alignment horizontal="right" wrapText="1"/>
    </xf>
    <xf numFmtId="0" fontId="0" fillId="0" borderId="0" xfId="0" applyFont="1" applyFill="1" applyBorder="1" applyAlignment="1">
      <alignment vertical="top"/>
    </xf>
    <xf numFmtId="0" fontId="0" fillId="0" borderId="0" xfId="0" applyFont="1" applyBorder="1" applyAlignment="1">
      <alignment vertical="top"/>
    </xf>
    <xf numFmtId="4" fontId="0" fillId="0" borderId="0" xfId="0" applyNumberFormat="1" applyFont="1" applyBorder="1" applyAlignment="1">
      <alignment vertical="top"/>
    </xf>
    <xf numFmtId="0" fontId="26" fillId="0" borderId="0" xfId="0" applyFont="1" applyFill="1" applyBorder="1" applyAlignment="1">
      <alignment vertical="center"/>
    </xf>
    <xf numFmtId="3" fontId="0" fillId="0" borderId="0" xfId="0" applyNumberFormat="1" applyFont="1" applyFill="1" applyAlignment="1">
      <alignment horizontal="right" vertical="top"/>
    </xf>
    <xf numFmtId="4" fontId="0" fillId="0" borderId="0" xfId="0" applyNumberFormat="1" applyFont="1" applyFill="1" applyAlignment="1">
      <alignment horizontal="right" vertical="top"/>
    </xf>
    <xf numFmtId="3" fontId="0" fillId="0" borderId="0" xfId="0" applyNumberFormat="1" applyFont="1" applyAlignment="1">
      <alignment horizontal="right" vertical="top"/>
    </xf>
    <xf numFmtId="4" fontId="0" fillId="0" borderId="0" xfId="0" applyNumberFormat="1" applyFont="1" applyAlignment="1">
      <alignment horizontal="right" vertical="top"/>
    </xf>
    <xf numFmtId="4" fontId="0" fillId="0" borderId="0" xfId="0" applyNumberFormat="1" applyFont="1" applyAlignment="1">
      <alignment horizontal="right"/>
    </xf>
    <xf numFmtId="182" fontId="0" fillId="0" borderId="0" xfId="0" applyNumberFormat="1" applyFont="1" applyAlignment="1">
      <alignment vertical="top"/>
    </xf>
    <xf numFmtId="49" fontId="0" fillId="0" borderId="0" xfId="0" applyNumberFormat="1" applyAlignment="1">
      <alignment horizontal="justify" vertical="top" wrapText="1"/>
    </xf>
    <xf numFmtId="0" fontId="13" fillId="0" borderId="11" xfId="0" applyFont="1" applyFill="1" applyBorder="1" applyAlignment="1">
      <alignment horizontal="left"/>
    </xf>
    <xf numFmtId="49" fontId="3" fillId="0" borderId="0" xfId="0" applyNumberFormat="1" applyFont="1" applyFill="1" applyAlignment="1">
      <alignment horizontal="justify" vertical="top" wrapText="1"/>
    </xf>
    <xf numFmtId="0" fontId="3" fillId="0" borderId="0" xfId="0" applyFont="1" applyFill="1" applyAlignment="1">
      <alignment horizontal="justify" vertical="top" wrapText="1"/>
    </xf>
    <xf numFmtId="49" fontId="13" fillId="0" borderId="11" xfId="0" applyNumberFormat="1" applyFont="1" applyFill="1" applyBorder="1" applyAlignment="1">
      <alignment horizontal="center"/>
    </xf>
    <xf numFmtId="0" fontId="13" fillId="0" borderId="11" xfId="0" applyFont="1" applyFill="1" applyBorder="1" applyAlignment="1">
      <alignment horizontal="center"/>
    </xf>
    <xf numFmtId="0" fontId="13" fillId="0" borderId="11" xfId="0" applyFont="1" applyFill="1" applyBorder="1" applyAlignment="1">
      <alignment horizontal="justify"/>
    </xf>
    <xf numFmtId="0" fontId="2" fillId="0" borderId="11" xfId="0" applyFont="1" applyFill="1" applyBorder="1" applyAlignment="1">
      <alignment horizontal="center"/>
    </xf>
    <xf numFmtId="2" fontId="2" fillId="0" borderId="11" xfId="0" applyNumberFormat="1" applyFont="1" applyFill="1" applyBorder="1" applyAlignment="1">
      <alignment/>
    </xf>
    <xf numFmtId="4" fontId="13" fillId="0" borderId="11" xfId="0" applyNumberFormat="1" applyFont="1" applyFill="1" applyBorder="1" applyAlignment="1">
      <alignment/>
    </xf>
    <xf numFmtId="182" fontId="0" fillId="0" borderId="0" xfId="0" applyNumberFormat="1" applyAlignment="1">
      <alignment vertical="top"/>
    </xf>
    <xf numFmtId="4" fontId="32" fillId="0" borderId="0" xfId="0" applyNumberFormat="1" applyFont="1" applyBorder="1" applyAlignment="1">
      <alignment horizontal="right" vertical="top" wrapText="1"/>
    </xf>
    <xf numFmtId="4" fontId="32" fillId="0" borderId="0" xfId="0" applyNumberFormat="1" applyFont="1" applyBorder="1" applyAlignment="1">
      <alignment vertical="top"/>
    </xf>
    <xf numFmtId="4" fontId="32" fillId="0" borderId="0" xfId="0" applyNumberFormat="1" applyFont="1" applyBorder="1" applyAlignment="1" quotePrefix="1">
      <alignment horizontal="left" vertical="top" wrapText="1"/>
    </xf>
    <xf numFmtId="0" fontId="0" fillId="0" borderId="0" xfId="0" applyFill="1" applyAlignment="1">
      <alignment vertical="top"/>
    </xf>
    <xf numFmtId="0" fontId="0" fillId="0" borderId="0" xfId="0" applyBorder="1" applyAlignment="1">
      <alignment/>
    </xf>
    <xf numFmtId="0" fontId="2" fillId="0" borderId="0" xfId="0" applyFont="1" applyBorder="1" applyAlignment="1">
      <alignment wrapText="1"/>
    </xf>
    <xf numFmtId="0" fontId="0" fillId="12" borderId="0" xfId="0" applyFont="1" applyFill="1" applyAlignment="1">
      <alignment vertical="top"/>
    </xf>
    <xf numFmtId="1" fontId="0" fillId="12" borderId="0" xfId="0" applyNumberFormat="1" applyFont="1" applyFill="1" applyAlignment="1">
      <alignment horizontal="right"/>
    </xf>
    <xf numFmtId="0" fontId="35" fillId="0" borderId="0" xfId="0" applyFont="1" applyAlignment="1">
      <alignment horizontal="center"/>
    </xf>
    <xf numFmtId="0" fontId="4" fillId="0" borderId="0" xfId="0" applyFont="1" applyAlignment="1">
      <alignment horizontal="center"/>
    </xf>
    <xf numFmtId="0" fontId="4" fillId="0" borderId="0" xfId="0" applyFont="1" applyAlignment="1">
      <alignment/>
    </xf>
    <xf numFmtId="0" fontId="0" fillId="0" borderId="0" xfId="0" applyAlignment="1">
      <alignment horizontal="left" vertical="top" wrapText="1"/>
    </xf>
    <xf numFmtId="0" fontId="76" fillId="0" borderId="0" xfId="0" applyFont="1" applyAlignment="1">
      <alignment vertical="top" wrapText="1"/>
    </xf>
    <xf numFmtId="49" fontId="2" fillId="0" borderId="0" xfId="0" applyNumberFormat="1" applyFont="1" applyFill="1" applyAlignment="1">
      <alignment horizontal="justify" vertical="top" wrapText="1"/>
    </xf>
    <xf numFmtId="0" fontId="0" fillId="0" borderId="0" xfId="0" applyFont="1" applyAlignment="1">
      <alignment horizontal="left" vertical="top"/>
    </xf>
    <xf numFmtId="49" fontId="2" fillId="0" borderId="0" xfId="0" applyNumberFormat="1" applyFont="1" applyFill="1" applyAlignment="1">
      <alignment horizontal="justify" vertical="top" wrapText="1"/>
    </xf>
    <xf numFmtId="49" fontId="2" fillId="0" borderId="0" xfId="0" applyNumberFormat="1" applyFont="1" applyAlignment="1">
      <alignment horizontal="justify" vertical="top" wrapText="1"/>
    </xf>
    <xf numFmtId="49" fontId="0" fillId="0" borderId="0" xfId="0" applyNumberFormat="1" applyFont="1" applyFill="1" applyAlignment="1">
      <alignment horizontal="justify" vertical="top" wrapText="1"/>
    </xf>
    <xf numFmtId="0" fontId="13" fillId="0" borderId="0" xfId="0" applyFont="1" applyFill="1" applyBorder="1" applyAlignment="1">
      <alignment horizontal="left" vertical="top" wrapText="1" shrinkToFit="1"/>
    </xf>
    <xf numFmtId="4" fontId="0" fillId="0" borderId="0" xfId="0" applyNumberFormat="1" applyFont="1" applyFill="1" applyBorder="1" applyAlignment="1">
      <alignment horizontal="right" vertical="top"/>
    </xf>
    <xf numFmtId="2" fontId="0" fillId="0" borderId="0" xfId="0" applyNumberFormat="1" applyFont="1" applyAlignment="1">
      <alignment vertical="top"/>
    </xf>
    <xf numFmtId="0" fontId="0" fillId="0" borderId="14" xfId="0" applyFont="1" applyFill="1" applyBorder="1" applyAlignment="1">
      <alignment horizontal="left" vertical="top" wrapText="1"/>
    </xf>
    <xf numFmtId="0" fontId="2" fillId="0" borderId="14" xfId="0" applyFont="1" applyBorder="1" applyAlignment="1">
      <alignment horizontal="right" wrapText="1"/>
    </xf>
    <xf numFmtId="4" fontId="0" fillId="0" borderId="14" xfId="0" applyNumberFormat="1" applyFont="1" applyFill="1" applyBorder="1" applyAlignment="1">
      <alignment vertical="top"/>
    </xf>
    <xf numFmtId="4" fontId="0" fillId="0" borderId="14" xfId="0" applyNumberFormat="1" applyFont="1" applyBorder="1" applyAlignment="1">
      <alignment horizontal="right"/>
    </xf>
    <xf numFmtId="1" fontId="0" fillId="12" borderId="0" xfId="0" applyNumberFormat="1" applyFont="1" applyFill="1" applyAlignment="1">
      <alignment vertical="top"/>
    </xf>
    <xf numFmtId="182" fontId="0" fillId="0" borderId="0" xfId="0" applyNumberFormat="1" applyFont="1" applyFill="1" applyAlignment="1">
      <alignment vertical="top"/>
    </xf>
    <xf numFmtId="49" fontId="0" fillId="0" borderId="0" xfId="0" applyNumberFormat="1" applyFill="1" applyAlignment="1">
      <alignment horizontal="justify" vertical="top" wrapText="1"/>
    </xf>
    <xf numFmtId="0" fontId="0" fillId="0" borderId="0" xfId="0" applyNumberFormat="1" applyFont="1" applyAlignment="1" applyProtection="1">
      <alignment horizontal="justify" vertical="top" wrapText="1"/>
      <protection locked="0"/>
    </xf>
    <xf numFmtId="0" fontId="2" fillId="0" borderId="0" xfId="0" applyFont="1" applyFill="1" applyBorder="1" applyAlignment="1">
      <alignment horizontal="right" wrapText="1"/>
    </xf>
    <xf numFmtId="0" fontId="17" fillId="0" borderId="0" xfId="0" applyNumberFormat="1" applyFont="1" applyFill="1" applyAlignment="1">
      <alignment horizontal="left" vertical="top" wrapText="1"/>
    </xf>
    <xf numFmtId="1" fontId="0" fillId="0" borderId="0" xfId="0" applyNumberFormat="1" applyFont="1" applyFill="1" applyAlignment="1">
      <alignment horizontal="right"/>
    </xf>
    <xf numFmtId="49" fontId="0" fillId="0" borderId="0" xfId="0" applyNumberFormat="1" applyFont="1" applyFill="1" applyAlignment="1">
      <alignment horizontal="justify" vertical="top" wrapText="1"/>
    </xf>
    <xf numFmtId="0" fontId="4" fillId="0" borderId="0" xfId="0" applyFont="1" applyFill="1" applyAlignment="1">
      <alignment vertical="top"/>
    </xf>
    <xf numFmtId="0" fontId="0" fillId="0" borderId="0" xfId="0" applyFill="1" applyBorder="1" applyAlignment="1">
      <alignment/>
    </xf>
    <xf numFmtId="1" fontId="17" fillId="0" borderId="0" xfId="0" applyNumberFormat="1" applyFont="1" applyFill="1" applyAlignment="1">
      <alignment horizontal="right"/>
    </xf>
    <xf numFmtId="4" fontId="17" fillId="0" borderId="14" xfId="0" applyNumberFormat="1" applyFont="1" applyFill="1" applyBorder="1" applyAlignment="1">
      <alignment horizontal="right"/>
    </xf>
    <xf numFmtId="0" fontId="37" fillId="45" borderId="15" xfId="0" applyNumberFormat="1" applyFont="1" applyFill="1" applyBorder="1" applyAlignment="1">
      <alignment horizontal="right" vertical="top"/>
    </xf>
    <xf numFmtId="206" fontId="37" fillId="45" borderId="15" xfId="0" applyNumberFormat="1" applyFont="1" applyFill="1" applyBorder="1" applyAlignment="1">
      <alignment horizontal="right" vertical="top"/>
    </xf>
    <xf numFmtId="0" fontId="38" fillId="0" borderId="0" xfId="0" applyNumberFormat="1" applyFont="1" applyAlignment="1">
      <alignment/>
    </xf>
    <xf numFmtId="0" fontId="0" fillId="0" borderId="0" xfId="0" applyFont="1" applyAlignment="1">
      <alignment horizontal="right" vertical="top" wrapText="1"/>
    </xf>
    <xf numFmtId="0" fontId="0" fillId="0" borderId="0" xfId="0" applyNumberFormat="1" applyFill="1" applyAlignment="1">
      <alignment horizontal="justify" vertical="top" wrapText="1"/>
    </xf>
    <xf numFmtId="4" fontId="0" fillId="0" borderId="13" xfId="0" applyNumberFormat="1" applyFont="1" applyBorder="1" applyAlignment="1">
      <alignment vertical="top"/>
    </xf>
    <xf numFmtId="0" fontId="26" fillId="0" borderId="0" xfId="0" applyFont="1" applyFill="1" applyBorder="1" applyAlignment="1">
      <alignment horizontal="justify" vertical="top"/>
    </xf>
    <xf numFmtId="49" fontId="76" fillId="0" borderId="0" xfId="0" applyNumberFormat="1" applyFont="1" applyAlignment="1">
      <alignment vertical="top" wrapText="1"/>
    </xf>
    <xf numFmtId="0" fontId="2" fillId="0" borderId="0" xfId="0" applyFont="1" applyBorder="1" applyAlignment="1">
      <alignment horizontal="justify" vertical="top" wrapText="1"/>
    </xf>
    <xf numFmtId="49" fontId="0" fillId="0" borderId="0" xfId="0" applyNumberFormat="1" applyFont="1" applyBorder="1" applyAlignment="1">
      <alignment horizontal="center"/>
    </xf>
    <xf numFmtId="0" fontId="0" fillId="0" borderId="0" xfId="0" applyFont="1" applyBorder="1" applyAlignment="1">
      <alignment wrapText="1"/>
    </xf>
    <xf numFmtId="0" fontId="5" fillId="0" borderId="0" xfId="0" applyFont="1" applyBorder="1" applyAlignment="1">
      <alignment vertical="top"/>
    </xf>
    <xf numFmtId="1" fontId="0" fillId="0" borderId="0" xfId="0" applyNumberFormat="1" applyFont="1" applyFill="1" applyAlignment="1">
      <alignment vertical="top"/>
    </xf>
    <xf numFmtId="0" fontId="40" fillId="0" borderId="0" xfId="0" applyFont="1" applyAlignment="1">
      <alignment horizontal="right" vertical="top"/>
    </xf>
    <xf numFmtId="208" fontId="57" fillId="0" borderId="0" xfId="0" applyNumberFormat="1" applyFont="1" applyAlignment="1">
      <alignment horizontal="right" vertical="top"/>
    </xf>
    <xf numFmtId="0" fontId="77" fillId="0" borderId="0" xfId="0" applyFont="1" applyAlignment="1">
      <alignment vertical="top"/>
    </xf>
    <xf numFmtId="0" fontId="2" fillId="0" borderId="0" xfId="171" applyFont="1" applyAlignment="1">
      <alignment vertical="top" wrapText="1"/>
      <protection/>
    </xf>
    <xf numFmtId="0" fontId="2" fillId="0" borderId="0" xfId="184" applyFont="1" applyAlignment="1">
      <alignment vertical="top" wrapText="1"/>
      <protection/>
    </xf>
    <xf numFmtId="2" fontId="0" fillId="0" borderId="0" xfId="0" applyNumberFormat="1" applyFont="1" applyFill="1" applyAlignment="1">
      <alignment vertical="top"/>
    </xf>
    <xf numFmtId="0" fontId="0" fillId="0" borderId="0" xfId="143" applyFont="1" applyAlignment="1">
      <alignment horizontal="left" vertical="top"/>
      <protection/>
    </xf>
    <xf numFmtId="49" fontId="2" fillId="0" borderId="0" xfId="143" applyNumberFormat="1" applyFont="1" applyAlignment="1">
      <alignment horizontal="justify" vertical="top" wrapText="1"/>
      <protection/>
    </xf>
    <xf numFmtId="0" fontId="0" fillId="0" borderId="0" xfId="143" applyFont="1" applyAlignment="1">
      <alignment horizontal="left" vertical="top" wrapText="1"/>
      <protection/>
    </xf>
    <xf numFmtId="0" fontId="0" fillId="0" borderId="0" xfId="143" applyFont="1" applyFill="1" applyBorder="1" applyAlignment="1">
      <alignment horizontal="right" vertical="top" wrapText="1"/>
      <protection/>
    </xf>
    <xf numFmtId="0" fontId="5" fillId="0" borderId="0" xfId="143" applyFont="1" applyAlignment="1">
      <alignment vertical="top"/>
      <protection/>
    </xf>
    <xf numFmtId="49" fontId="2" fillId="0" borderId="0" xfId="143" applyNumberFormat="1" applyFont="1" applyAlignment="1">
      <alignment horizontal="left" vertical="top" wrapText="1"/>
      <protection/>
    </xf>
    <xf numFmtId="0" fontId="0" fillId="0" borderId="0" xfId="143" applyFont="1" applyAlignment="1">
      <alignment horizontal="left"/>
      <protection/>
    </xf>
    <xf numFmtId="3" fontId="0" fillId="0" borderId="0" xfId="143" applyNumberFormat="1" applyFont="1" applyAlignment="1">
      <alignment horizontal="right"/>
      <protection/>
    </xf>
    <xf numFmtId="4" fontId="0" fillId="0" borderId="0" xfId="143" applyNumberFormat="1" applyFont="1" applyAlignment="1">
      <alignment horizontal="right"/>
      <protection/>
    </xf>
    <xf numFmtId="0" fontId="41" fillId="0" borderId="0" xfId="143" applyFont="1" applyAlignment="1">
      <alignment horizontal="left" indent="2"/>
      <protection/>
    </xf>
    <xf numFmtId="0" fontId="2" fillId="0" borderId="0" xfId="143" applyNumberFormat="1" applyFont="1" applyAlignment="1">
      <alignment horizontal="justify" vertical="top" wrapText="1"/>
      <protection/>
    </xf>
    <xf numFmtId="0" fontId="0" fillId="0" borderId="0" xfId="143" applyFont="1" applyAlignment="1">
      <alignment vertical="top" wrapText="1"/>
      <protection/>
    </xf>
    <xf numFmtId="0" fontId="0" fillId="0" borderId="0" xfId="143" applyFont="1" applyAlignment="1">
      <alignment vertical="top"/>
      <protection/>
    </xf>
    <xf numFmtId="0" fontId="0" fillId="0" borderId="0" xfId="143" applyFont="1" applyFill="1" applyAlignment="1">
      <alignment vertical="top"/>
      <protection/>
    </xf>
    <xf numFmtId="4" fontId="0" fillId="0" borderId="0" xfId="143" applyNumberFormat="1" applyFont="1" applyAlignment="1">
      <alignment vertical="top"/>
      <protection/>
    </xf>
    <xf numFmtId="0" fontId="2" fillId="0" borderId="0" xfId="143" applyNumberFormat="1" applyFont="1" applyAlignment="1">
      <alignment horizontal="left" vertical="top" wrapText="1"/>
      <protection/>
    </xf>
    <xf numFmtId="0" fontId="0" fillId="0" borderId="0" xfId="143" applyFont="1" applyAlignment="1">
      <alignment horizontal="right" vertical="top"/>
      <protection/>
    </xf>
    <xf numFmtId="0" fontId="2" fillId="0" borderId="0" xfId="143" applyFont="1" applyBorder="1" applyAlignment="1">
      <alignment horizontal="right" vertical="top" wrapText="1"/>
      <protection/>
    </xf>
    <xf numFmtId="4" fontId="0" fillId="0" borderId="0" xfId="143" applyNumberFormat="1" applyFont="1" applyAlignment="1">
      <alignment horizontal="right" vertical="top"/>
      <protection/>
    </xf>
    <xf numFmtId="0" fontId="0" fillId="0" borderId="0" xfId="0" applyFont="1" applyAlignment="1">
      <alignment vertical="top"/>
    </xf>
    <xf numFmtId="49" fontId="0" fillId="0" borderId="0" xfId="0" applyNumberFormat="1" applyFont="1" applyFill="1" applyAlignment="1">
      <alignment/>
    </xf>
    <xf numFmtId="49" fontId="0" fillId="0" borderId="0" xfId="0" applyNumberFormat="1" applyAlignment="1">
      <alignment horizontal="left" vertical="top" wrapText="1"/>
    </xf>
    <xf numFmtId="0" fontId="0" fillId="0" borderId="0" xfId="0" applyNumberFormat="1" applyAlignment="1">
      <alignment horizontal="justify" vertical="top" wrapText="1"/>
    </xf>
  </cellXfs>
  <cellStyles count="208">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Accent1 - 20%" xfId="33"/>
    <cellStyle name="Accent1 - 40%" xfId="34"/>
    <cellStyle name="Accent1 - 60%" xfId="35"/>
    <cellStyle name="Accent2 - 20%" xfId="36"/>
    <cellStyle name="Accent2 - 40%" xfId="37"/>
    <cellStyle name="Accent2 - 60%" xfId="38"/>
    <cellStyle name="Accent3 - 20%" xfId="39"/>
    <cellStyle name="Accent3 - 40%" xfId="40"/>
    <cellStyle name="Accent3 - 60%" xfId="41"/>
    <cellStyle name="Accent4 - 20%" xfId="42"/>
    <cellStyle name="Accent4 - 40%" xfId="43"/>
    <cellStyle name="Accent4 - 60%" xfId="44"/>
    <cellStyle name="Accent5 - 20%" xfId="45"/>
    <cellStyle name="Accent5 - 40%" xfId="46"/>
    <cellStyle name="Accent5 - 60%" xfId="47"/>
    <cellStyle name="Accent6 - 20%" xfId="48"/>
    <cellStyle name="Accent6 - 40%" xfId="49"/>
    <cellStyle name="Accent6 - 60%" xfId="50"/>
    <cellStyle name="Comma 10" xfId="51"/>
    <cellStyle name="Comma 11" xfId="52"/>
    <cellStyle name="Comma 12" xfId="53"/>
    <cellStyle name="Comma 13" xfId="54"/>
    <cellStyle name="Comma 14" xfId="55"/>
    <cellStyle name="Comma 15" xfId="56"/>
    <cellStyle name="Comma 3" xfId="57"/>
    <cellStyle name="Comma 4" xfId="58"/>
    <cellStyle name="Comma 5" xfId="59"/>
    <cellStyle name="Comma 6" xfId="60"/>
    <cellStyle name="Comma 7" xfId="61"/>
    <cellStyle name="Comma 8" xfId="62"/>
    <cellStyle name="Comma 9" xfId="63"/>
    <cellStyle name="Comma0" xfId="64"/>
    <cellStyle name="Currency0" xfId="65"/>
    <cellStyle name="Date" xfId="66"/>
    <cellStyle name="Dobro" xfId="67"/>
    <cellStyle name="Element-delo" xfId="68"/>
    <cellStyle name="Emphasis 1" xfId="69"/>
    <cellStyle name="Emphasis 2" xfId="70"/>
    <cellStyle name="Emphasis 3" xfId="71"/>
    <cellStyle name="Euro" xfId="72"/>
    <cellStyle name="Euro 2" xfId="73"/>
    <cellStyle name="Euro 2 2" xfId="74"/>
    <cellStyle name="Euro 3" xfId="75"/>
    <cellStyle name="Euro 3 2" xfId="76"/>
    <cellStyle name="Euro 4" xfId="77"/>
    <cellStyle name="Euro 4 2" xfId="78"/>
    <cellStyle name="Euro 5" xfId="79"/>
    <cellStyle name="Euro 5 2" xfId="80"/>
    <cellStyle name="Euro 6" xfId="81"/>
    <cellStyle name="Euro 6 2" xfId="82"/>
    <cellStyle name="Euro 7" xfId="83"/>
    <cellStyle name="Euro 7 2" xfId="84"/>
    <cellStyle name="Euro 8" xfId="85"/>
    <cellStyle name="Euro 9" xfId="86"/>
    <cellStyle name="Fixed" xfId="87"/>
    <cellStyle name="Hyperlink" xfId="88"/>
    <cellStyle name="Hiperpovezava 2" xfId="89"/>
    <cellStyle name="Izhod" xfId="90"/>
    <cellStyle name="Naslov" xfId="91"/>
    <cellStyle name="Naslov 1" xfId="92"/>
    <cellStyle name="Naslov 2" xfId="93"/>
    <cellStyle name="Naslov 3" xfId="94"/>
    <cellStyle name="Naslov 4" xfId="95"/>
    <cellStyle name="Navadno 11" xfId="96"/>
    <cellStyle name="Navadno 12" xfId="97"/>
    <cellStyle name="Navadno 14" xfId="98"/>
    <cellStyle name="Navadno 14 2" xfId="99"/>
    <cellStyle name="Navadno 14 3" xfId="100"/>
    <cellStyle name="Navadno 14 4" xfId="101"/>
    <cellStyle name="Navadno 14 5" xfId="102"/>
    <cellStyle name="Navadno 15" xfId="103"/>
    <cellStyle name="Navadno 15 2" xfId="104"/>
    <cellStyle name="Navadno 15 3" xfId="105"/>
    <cellStyle name="Navadno 15 4" xfId="106"/>
    <cellStyle name="Navadno 15 5" xfId="107"/>
    <cellStyle name="Navadno 2" xfId="108"/>
    <cellStyle name="Navadno 2 10" xfId="109"/>
    <cellStyle name="Navadno 2 2" xfId="110"/>
    <cellStyle name="Navadno 2 2 2" xfId="111"/>
    <cellStyle name="Navadno 2 2_E - pripravljen" xfId="112"/>
    <cellStyle name="Navadno 2 3" xfId="113"/>
    <cellStyle name="Navadno 2 3 2" xfId="114"/>
    <cellStyle name="Navadno 2 3_E - pripravljen" xfId="115"/>
    <cellStyle name="Navadno 2 4" xfId="116"/>
    <cellStyle name="Navadno 2 4 2" xfId="117"/>
    <cellStyle name="Navadno 2 4_E - pripravljen" xfId="118"/>
    <cellStyle name="Navadno 2 5" xfId="119"/>
    <cellStyle name="Navadno 2 5 2" xfId="120"/>
    <cellStyle name="Navadno 2 5_E - pripravljen" xfId="121"/>
    <cellStyle name="Navadno 2 6" xfId="122"/>
    <cellStyle name="Navadno 2 6 2" xfId="123"/>
    <cellStyle name="Navadno 2 6_E - pripravljen" xfId="124"/>
    <cellStyle name="Navadno 2 7" xfId="125"/>
    <cellStyle name="Navadno 2 7 2" xfId="126"/>
    <cellStyle name="Navadno 2 8" xfId="127"/>
    <cellStyle name="Navadno 2 9" xfId="128"/>
    <cellStyle name="Navadno 2_E - pripravljen" xfId="129"/>
    <cellStyle name="Navadno 28" xfId="130"/>
    <cellStyle name="Navadno 28 2" xfId="131"/>
    <cellStyle name="Navadno 28 3" xfId="132"/>
    <cellStyle name="Navadno 28 4" xfId="133"/>
    <cellStyle name="Navadno 28 5" xfId="134"/>
    <cellStyle name="Navadno 3" xfId="135"/>
    <cellStyle name="Navadno 3 2" xfId="136"/>
    <cellStyle name="Navadno 3_WIN-06-005-03 POPIS EDA center- Požarni sistem  PZI" xfId="137"/>
    <cellStyle name="Navadno 42" xfId="138"/>
    <cellStyle name="Navadno 5" xfId="139"/>
    <cellStyle name="Navadno 6" xfId="140"/>
    <cellStyle name="Navadno 64" xfId="141"/>
    <cellStyle name="Navadno 65" xfId="142"/>
    <cellStyle name="Navadno_Popis za PGD po reviziji - elektrika CP Brezje" xfId="143"/>
    <cellStyle name="Nevtralno" xfId="144"/>
    <cellStyle name="Normal 10 10" xfId="145"/>
    <cellStyle name="Normal 10 11" xfId="146"/>
    <cellStyle name="Normal 10 12" xfId="147"/>
    <cellStyle name="Normal 10 13" xfId="148"/>
    <cellStyle name="Normal 10 2" xfId="149"/>
    <cellStyle name="Normal 10 3" xfId="150"/>
    <cellStyle name="Normal 10 4" xfId="151"/>
    <cellStyle name="Normal 10 5" xfId="152"/>
    <cellStyle name="Normal 10 6" xfId="153"/>
    <cellStyle name="Normal 10 7" xfId="154"/>
    <cellStyle name="Normal 10 8" xfId="155"/>
    <cellStyle name="Normal 10 9" xfId="156"/>
    <cellStyle name="Normal 11" xfId="157"/>
    <cellStyle name="Normal 12" xfId="158"/>
    <cellStyle name="Normal 13" xfId="159"/>
    <cellStyle name="Normal 14" xfId="160"/>
    <cellStyle name="Normal 15" xfId="161"/>
    <cellStyle name="Normal 16" xfId="162"/>
    <cellStyle name="Normal 2" xfId="163"/>
    <cellStyle name="Normal 2 2" xfId="164"/>
    <cellStyle name="Normal 2 3" xfId="165"/>
    <cellStyle name="Normal 2 4" xfId="166"/>
    <cellStyle name="Normal 2 5" xfId="167"/>
    <cellStyle name="Normal 2 6" xfId="168"/>
    <cellStyle name="Normal 2 7" xfId="169"/>
    <cellStyle name="Normal 2 8" xfId="170"/>
    <cellStyle name="Normal 3 2" xfId="171"/>
    <cellStyle name="Normal 35" xfId="172"/>
    <cellStyle name="Normal 35 2" xfId="173"/>
    <cellStyle name="Normal 35 3" xfId="174"/>
    <cellStyle name="Normal 35 4" xfId="175"/>
    <cellStyle name="Normal 35 5" xfId="176"/>
    <cellStyle name="Normal 4" xfId="177"/>
    <cellStyle name="Normal 4 2" xfId="178"/>
    <cellStyle name="Normal 48" xfId="179"/>
    <cellStyle name="Normal 48 2" xfId="180"/>
    <cellStyle name="Normal 48 3" xfId="181"/>
    <cellStyle name="Normal 48 4" xfId="182"/>
    <cellStyle name="Normal 48 5" xfId="183"/>
    <cellStyle name="Normal 5" xfId="184"/>
    <cellStyle name="Normal 5 2" xfId="185"/>
    <cellStyle name="Normal 54" xfId="186"/>
    <cellStyle name="Normal 6" xfId="187"/>
    <cellStyle name="Normal 6 2" xfId="188"/>
    <cellStyle name="Normal 7" xfId="189"/>
    <cellStyle name="Normal 7 2" xfId="190"/>
    <cellStyle name="Normal 8" xfId="191"/>
    <cellStyle name="Normal 8 2" xfId="192"/>
    <cellStyle name="Normal 9" xfId="193"/>
    <cellStyle name="Normal 9 2" xfId="194"/>
    <cellStyle name="Normal_03 popis elektro instalacije" xfId="195"/>
    <cellStyle name="Normale_CCTV Price List Jan-Jun 2005" xfId="196"/>
    <cellStyle name="Followed Hyperlink" xfId="197"/>
    <cellStyle name="Percent" xfId="198"/>
    <cellStyle name="Opomba" xfId="199"/>
    <cellStyle name="Opozorilo" xfId="200"/>
    <cellStyle name="Pojasnjevalno besedilo" xfId="201"/>
    <cellStyle name="Poudarek1" xfId="202"/>
    <cellStyle name="Poudarek2" xfId="203"/>
    <cellStyle name="Poudarek3" xfId="204"/>
    <cellStyle name="Poudarek4" xfId="205"/>
    <cellStyle name="Poudarek5" xfId="206"/>
    <cellStyle name="Poudarek6" xfId="207"/>
    <cellStyle name="Povezana celica" xfId="208"/>
    <cellStyle name="Preveri celico" xfId="209"/>
    <cellStyle name="Računanje" xfId="210"/>
    <cellStyle name="Sheet Title" xfId="211"/>
    <cellStyle name="Slabo" xfId="212"/>
    <cellStyle name="Currency" xfId="213"/>
    <cellStyle name="Currency [0]" xfId="214"/>
    <cellStyle name="Comma" xfId="215"/>
    <cellStyle name="Comma [0]" xfId="216"/>
    <cellStyle name="Vejica 2" xfId="217"/>
    <cellStyle name="Vejica 2 2" xfId="218"/>
    <cellStyle name="Vejica 3" xfId="219"/>
    <cellStyle name="Vnos" xfId="220"/>
    <cellStyle name="Vsota" xfId="221"/>
  </cellStyles>
  <dxfs count="3">
    <dxf>
      <font>
        <color indexed="9"/>
      </font>
    </dxf>
    <dxf>
      <font>
        <color indexed="9"/>
      </font>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externalLink" Target="externalLinks/externalLink3.xml" /><Relationship Id="rId16" Type="http://schemas.openxmlformats.org/officeDocument/2006/relationships/externalLink" Target="externalLinks/externalLink4.xml" /><Relationship Id="rId1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Tomazv\Be&#382;igrajski%20dvor\ACAD\PGD-PZI\Poslovni%20prostori\Hotel%20Cerkno\POKI.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Aktualno\2_AVELIS\09-12%20Odvodnik%20Majske%20Poljane\PGD\Mapa%206\Popis%20odvodnik%20-%20mapa6%20(z%20optiko).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D:\Aktualno\2_AVELIS\09-12%20Odvodnik%20Majske%20Poljane\PGD\Mapa%206\Popis%20odvodnik%20-%20mapa6%20(z%20optiko).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F:\0098%20Aquasava\PZI\A_Tehni&#269;no%20poro&#269;ilo%20in%20popisi\Popis%20Hi&#353;a%20Podobnik%20mapa%204%20-%20PZI.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kapitulacija"/>
      <sheetName val="Svetilna_telesa"/>
      <sheetName val="Vodovni_material"/>
      <sheetName val="Stikalni_bloki"/>
      <sheetName val="Telefon"/>
      <sheetName val="Ozvocenje"/>
      <sheetName val="Pozar"/>
      <sheetName val="RTV"/>
      <sheetName val="Strelovod"/>
    </sheetNames>
    <sheetDataSet>
      <sheetData sheetId="0">
        <row r="40">
          <cell r="D40">
            <v>1.0549</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kapitulacija"/>
      <sheetName val="Gradbena_dela_TK"/>
      <sheetName val="TK"/>
      <sheetName val="KATV"/>
      <sheetName val="Ostal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Rekapitulacija"/>
      <sheetName val="Gradbena_dela_TK"/>
      <sheetName val="TK"/>
      <sheetName val="KATV"/>
      <sheetName val="Ostalo"/>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kapitulacija"/>
      <sheetName val="NN"/>
      <sheetName val="TK"/>
      <sheetName val="Svetilke"/>
      <sheetName val="Vodovni"/>
      <sheetName val="SB"/>
      <sheetName val="UO"/>
      <sheetName val="Multimedija"/>
      <sheetName val="Domofon"/>
      <sheetName val="Gradbena_dela_vrt"/>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34"/>
  <sheetViews>
    <sheetView tabSelected="1" view="pageBreakPreview" zoomScale="115" zoomScaleSheetLayoutView="115" workbookViewId="0" topLeftCell="A15">
      <selection activeCell="D32" sqref="D32"/>
    </sheetView>
  </sheetViews>
  <sheetFormatPr defaultColWidth="9.00390625" defaultRowHeight="12.75"/>
  <cols>
    <col min="1" max="1" width="5.25390625" style="0" customWidth="1"/>
    <col min="2" max="2" width="45.625" style="0" customWidth="1"/>
    <col min="3" max="3" width="19.625" style="0" hidden="1" customWidth="1"/>
    <col min="4" max="4" width="19.625" style="0" customWidth="1"/>
    <col min="6" max="6" width="0" style="0" hidden="1" customWidth="1"/>
    <col min="7" max="7" width="18.125" style="0" hidden="1" customWidth="1"/>
    <col min="8" max="8" width="10.625" style="0" customWidth="1"/>
  </cols>
  <sheetData>
    <row r="1" spans="1:7" ht="15.75">
      <c r="A1" s="148" t="s">
        <v>75</v>
      </c>
      <c r="B1" s="12"/>
      <c r="C1" s="12"/>
      <c r="D1" s="12"/>
      <c r="E1" s="12"/>
      <c r="F1" s="12"/>
      <c r="G1" s="12"/>
    </row>
    <row r="2" spans="1:7" ht="15">
      <c r="A2" s="14"/>
      <c r="B2" s="14"/>
      <c r="C2" s="13"/>
      <c r="D2" s="13" t="s">
        <v>23</v>
      </c>
      <c r="E2" s="12"/>
      <c r="F2" s="12"/>
      <c r="G2" s="12"/>
    </row>
    <row r="3" spans="1:7" ht="15">
      <c r="A3" s="52"/>
      <c r="B3" s="10" t="s">
        <v>17</v>
      </c>
      <c r="C3" s="13"/>
      <c r="D3" s="13"/>
      <c r="E3" s="12"/>
      <c r="F3" s="12"/>
      <c r="G3" s="12"/>
    </row>
    <row r="4" spans="1:7" ht="15">
      <c r="A4" s="14"/>
      <c r="B4" s="15"/>
      <c r="C4" s="13"/>
      <c r="D4" s="13"/>
      <c r="E4" s="12"/>
      <c r="F4" s="12"/>
      <c r="G4" s="12"/>
    </row>
    <row r="5" spans="1:8" s="78" customFormat="1" ht="14.25">
      <c r="A5" s="73" t="s">
        <v>13</v>
      </c>
      <c r="B5" s="55" t="s">
        <v>186</v>
      </c>
      <c r="C5" s="80"/>
      <c r="D5" s="80">
        <f>Gradbena_dela_NN!G95</f>
        <v>0</v>
      </c>
      <c r="E5" s="73" t="s">
        <v>2</v>
      </c>
      <c r="F5" s="116"/>
      <c r="G5" s="116"/>
      <c r="H5" s="116"/>
    </row>
    <row r="6" spans="1:8" s="78" customFormat="1" ht="14.25">
      <c r="A6" s="73"/>
      <c r="B6" s="79"/>
      <c r="C6" s="80"/>
      <c r="D6" s="80"/>
      <c r="E6" s="73"/>
      <c r="F6" s="116"/>
      <c r="G6" s="116"/>
      <c r="H6" s="79"/>
    </row>
    <row r="7" spans="1:8" s="78" customFormat="1" ht="14.25">
      <c r="A7" s="73" t="s">
        <v>14</v>
      </c>
      <c r="B7" s="55" t="s">
        <v>158</v>
      </c>
      <c r="C7" s="80"/>
      <c r="D7" s="80">
        <f>TP!G33</f>
        <v>0</v>
      </c>
      <c r="E7" s="73" t="s">
        <v>2</v>
      </c>
      <c r="F7" s="116"/>
      <c r="G7" s="116"/>
      <c r="H7" s="116"/>
    </row>
    <row r="8" spans="1:8" s="78" customFormat="1" ht="14.25">
      <c r="A8" s="73"/>
      <c r="B8" s="79"/>
      <c r="C8" s="80"/>
      <c r="D8" s="80"/>
      <c r="E8" s="73"/>
      <c r="F8" s="116"/>
      <c r="G8" s="116"/>
      <c r="H8" s="79"/>
    </row>
    <row r="9" spans="1:8" s="78" customFormat="1" ht="14.25">
      <c r="A9" s="73" t="s">
        <v>15</v>
      </c>
      <c r="B9" s="55" t="s">
        <v>159</v>
      </c>
      <c r="C9" s="80"/>
      <c r="D9" s="80">
        <f>NN!G27</f>
        <v>0</v>
      </c>
      <c r="E9" s="73" t="s">
        <v>2</v>
      </c>
      <c r="F9" s="116"/>
      <c r="G9" s="116"/>
      <c r="H9" s="116"/>
    </row>
    <row r="10" spans="1:8" s="78" customFormat="1" ht="14.25">
      <c r="A10" s="73"/>
      <c r="F10" s="116"/>
      <c r="G10" s="116"/>
      <c r="H10" s="79"/>
    </row>
    <row r="11" spans="1:8" s="78" customFormat="1" ht="14.25">
      <c r="A11" s="73" t="s">
        <v>3</v>
      </c>
      <c r="B11" s="55" t="s">
        <v>289</v>
      </c>
      <c r="C11" s="80"/>
      <c r="D11" s="80"/>
      <c r="E11" s="73"/>
      <c r="F11" s="116"/>
      <c r="G11" s="116"/>
      <c r="H11" s="116"/>
    </row>
    <row r="12" spans="1:8" s="78" customFormat="1" ht="14.25">
      <c r="A12" s="259" t="s">
        <v>290</v>
      </c>
      <c r="B12" s="55" t="s">
        <v>45</v>
      </c>
      <c r="C12" s="80"/>
      <c r="D12" s="80">
        <f>Svetilke!G12</f>
        <v>0</v>
      </c>
      <c r="E12" s="73" t="s">
        <v>2</v>
      </c>
      <c r="F12" s="116"/>
      <c r="G12" s="116"/>
      <c r="H12" s="116"/>
    </row>
    <row r="13" spans="1:8" s="78" customFormat="1" ht="14.25">
      <c r="A13" s="73"/>
      <c r="F13" s="116"/>
      <c r="G13" s="116"/>
      <c r="H13" s="79"/>
    </row>
    <row r="14" spans="1:8" s="78" customFormat="1" ht="14.25">
      <c r="A14" s="259" t="s">
        <v>291</v>
      </c>
      <c r="B14" s="55" t="s">
        <v>16</v>
      </c>
      <c r="C14" s="80"/>
      <c r="D14" s="80">
        <f>Vodovni!G102</f>
        <v>0</v>
      </c>
      <c r="E14" s="73" t="s">
        <v>2</v>
      </c>
      <c r="F14" s="116"/>
      <c r="G14" s="116"/>
      <c r="H14" s="116"/>
    </row>
    <row r="15" spans="1:8" s="78" customFormat="1" ht="14.25">
      <c r="A15" s="73"/>
      <c r="B15" s="79"/>
      <c r="C15" s="80"/>
      <c r="D15" s="80"/>
      <c r="E15" s="73"/>
      <c r="F15" s="116"/>
      <c r="G15" s="116"/>
      <c r="H15" s="79"/>
    </row>
    <row r="16" spans="1:8" s="78" customFormat="1" ht="14.25">
      <c r="A16" s="259" t="s">
        <v>292</v>
      </c>
      <c r="B16" s="55" t="s">
        <v>125</v>
      </c>
      <c r="C16" s="80"/>
      <c r="D16" s="80">
        <f>UPS!G26</f>
        <v>0</v>
      </c>
      <c r="E16" s="73" t="s">
        <v>2</v>
      </c>
      <c r="F16" s="116"/>
      <c r="G16" s="116"/>
      <c r="H16" s="116"/>
    </row>
    <row r="17" spans="1:8" s="78" customFormat="1" ht="14.25">
      <c r="A17" s="73"/>
      <c r="B17" s="79"/>
      <c r="C17" s="80"/>
      <c r="D17" s="80"/>
      <c r="E17" s="73"/>
      <c r="F17" s="116"/>
      <c r="G17" s="116"/>
      <c r="H17" s="79"/>
    </row>
    <row r="18" spans="1:8" s="78" customFormat="1" ht="14.25">
      <c r="A18" s="259" t="s">
        <v>293</v>
      </c>
      <c r="B18" s="55" t="s">
        <v>268</v>
      </c>
      <c r="C18" s="80"/>
      <c r="D18" s="80">
        <f>SB!G48</f>
        <v>0</v>
      </c>
      <c r="E18" s="73" t="s">
        <v>2</v>
      </c>
      <c r="F18" s="116"/>
      <c r="G18" s="116"/>
      <c r="H18" s="116"/>
    </row>
    <row r="19" spans="1:8" s="78" customFormat="1" ht="14.25">
      <c r="A19" s="73"/>
      <c r="B19" s="79"/>
      <c r="C19" s="80"/>
      <c r="D19" s="80"/>
      <c r="E19" s="73"/>
      <c r="F19" s="116"/>
      <c r="G19" s="116"/>
      <c r="H19" s="79"/>
    </row>
    <row r="20" spans="1:8" s="78" customFormat="1" ht="14.25">
      <c r="A20" s="259" t="s">
        <v>294</v>
      </c>
      <c r="B20" s="55" t="s">
        <v>36</v>
      </c>
      <c r="C20" s="80"/>
      <c r="D20" s="80">
        <f>Strelovod!G45</f>
        <v>0</v>
      </c>
      <c r="E20" s="73" t="s">
        <v>2</v>
      </c>
      <c r="F20" s="116"/>
      <c r="G20" s="116"/>
      <c r="H20" s="116"/>
    </row>
    <row r="21" s="78" customFormat="1" ht="14.25">
      <c r="A21" s="73"/>
    </row>
    <row r="22" spans="2:8" s="78" customFormat="1" ht="14.25" hidden="1">
      <c r="B22" s="55"/>
      <c r="C22" s="80"/>
      <c r="D22" s="80">
        <f>SUM(D5:D21)</f>
        <v>0</v>
      </c>
      <c r="E22" s="73"/>
      <c r="F22" s="116"/>
      <c r="G22" s="116"/>
      <c r="H22" s="79"/>
    </row>
    <row r="23" spans="1:8" s="78" customFormat="1" ht="14.25">
      <c r="A23" s="73" t="s">
        <v>12</v>
      </c>
      <c r="B23" s="55" t="s">
        <v>4</v>
      </c>
      <c r="C23" s="80"/>
      <c r="D23" s="80">
        <f>Ostalo!G17</f>
        <v>0</v>
      </c>
      <c r="E23" s="73" t="s">
        <v>2</v>
      </c>
      <c r="F23" s="116"/>
      <c r="G23" s="116"/>
      <c r="H23" s="116"/>
    </row>
    <row r="24" spans="1:7" s="78" customFormat="1" ht="14.25">
      <c r="A24" s="126"/>
      <c r="B24" s="126"/>
      <c r="C24" s="127"/>
      <c r="D24" s="127"/>
      <c r="E24" s="102"/>
      <c r="F24" s="116"/>
      <c r="G24" s="116"/>
    </row>
    <row r="25" spans="1:7" s="12" customFormat="1" ht="6" customHeight="1">
      <c r="A25" s="11"/>
      <c r="B25" s="128"/>
      <c r="C25" s="129"/>
      <c r="D25" s="129"/>
      <c r="E25" s="50"/>
      <c r="F25" s="50"/>
      <c r="G25" s="50"/>
    </row>
    <row r="26" spans="1:7" s="10" customFormat="1" ht="15">
      <c r="A26" s="49"/>
      <c r="B26" s="49" t="s">
        <v>19</v>
      </c>
      <c r="C26" s="51"/>
      <c r="D26" s="51">
        <f>SUM(D22:D23)</f>
        <v>0</v>
      </c>
      <c r="E26" s="73" t="s">
        <v>2</v>
      </c>
      <c r="F26" s="49"/>
      <c r="G26" s="51">
        <f>SUM(D12:D19)</f>
        <v>0</v>
      </c>
    </row>
    <row r="27" spans="1:7" ht="12.75">
      <c r="A27" s="50"/>
      <c r="B27" s="50"/>
      <c r="C27" s="50"/>
      <c r="D27" s="50"/>
      <c r="E27" s="50"/>
      <c r="F27" s="50"/>
      <c r="G27" s="50"/>
    </row>
    <row r="28" spans="1:7" ht="12.75">
      <c r="A28" s="50"/>
      <c r="B28" t="s">
        <v>53</v>
      </c>
      <c r="C28" s="130"/>
      <c r="D28" s="130">
        <f>SUM(D22:D23)*0.22</f>
        <v>0</v>
      </c>
      <c r="E28" s="73" t="s">
        <v>2</v>
      </c>
      <c r="F28" s="50"/>
      <c r="G28" s="50"/>
    </row>
    <row r="29" spans="1:7" ht="12.75">
      <c r="A29" s="50"/>
      <c r="B29" s="50"/>
      <c r="C29" s="50"/>
      <c r="D29" s="50"/>
      <c r="E29" s="50"/>
      <c r="F29" s="50"/>
      <c r="G29" s="50"/>
    </row>
    <row r="30" spans="1:7" s="10" customFormat="1" ht="15">
      <c r="A30" s="49"/>
      <c r="B30" s="49" t="s">
        <v>20</v>
      </c>
      <c r="C30" s="51"/>
      <c r="D30" s="51">
        <f>SUM(D26:D28)</f>
        <v>0</v>
      </c>
      <c r="E30" s="73" t="s">
        <v>2</v>
      </c>
      <c r="F30" s="49"/>
      <c r="G30" s="51">
        <f>SUM(D24:D27)</f>
        <v>0</v>
      </c>
    </row>
    <row r="32" spans="1:3" s="193" customFormat="1" ht="15">
      <c r="A32" s="191"/>
      <c r="B32" s="55" t="s">
        <v>59</v>
      </c>
      <c r="C32" s="192"/>
    </row>
    <row r="33" ht="63.75">
      <c r="B33" s="194" t="s">
        <v>269</v>
      </c>
    </row>
    <row r="34" spans="1:3" s="193" customFormat="1" ht="51">
      <c r="A34" s="191"/>
      <c r="B34" s="55" t="s">
        <v>140</v>
      </c>
      <c r="C34" s="192"/>
    </row>
  </sheetData>
  <sheetProtection/>
  <printOptions/>
  <pageMargins left="1.1023622047244095" right="0.5118110236220472" top="0.6299212598425197" bottom="0.5118110236220472" header="0.1968503937007874" footer="0.31496062992125984"/>
  <pageSetup horizontalDpi="600" verticalDpi="600" orientation="portrait" paperSize="9" r:id="rId1"/>
  <headerFooter>
    <oddHeader>&amp;L&amp;"Arial Narrow,Krepko"&amp;12Klima 2000  d.o.o&amp;"-,Običajno"&amp;9
&amp;"Arial Narrow,Navadno"Podjetje za projektiranje in investitorski inženiring</oddHeader>
    <oddFooter>&amp;C&amp;9Filtracija Avče&amp;R&amp;11 4.4.28/&amp;P</oddFooter>
  </headerFooter>
</worksheet>
</file>

<file path=xl/worksheets/sheet10.xml><?xml version="1.0" encoding="utf-8"?>
<worksheet xmlns="http://schemas.openxmlformats.org/spreadsheetml/2006/main" xmlns:r="http://schemas.openxmlformats.org/officeDocument/2006/relationships">
  <dimension ref="A1:P19"/>
  <sheetViews>
    <sheetView view="pageBreakPreview" zoomScale="85" zoomScaleSheetLayoutView="85" zoomScalePageLayoutView="150" workbookViewId="0" topLeftCell="A1">
      <selection activeCell="B27" sqref="B27"/>
    </sheetView>
  </sheetViews>
  <sheetFormatPr defaultColWidth="9.00390625" defaultRowHeight="12.75"/>
  <cols>
    <col min="1" max="1" width="4.00390625" style="2" customWidth="1"/>
    <col min="2" max="2" width="44.625" style="9" customWidth="1"/>
    <col min="3" max="3" width="0.875" style="1" customWidth="1"/>
    <col min="4" max="4" width="5.375" style="2" customWidth="1"/>
    <col min="5" max="5" width="8.625" style="2" customWidth="1"/>
    <col min="6" max="7" width="11.375" style="2" customWidth="1"/>
    <col min="8" max="10" width="9.125" style="2" customWidth="1"/>
    <col min="11" max="16384" width="9.125" style="2" customWidth="1"/>
  </cols>
  <sheetData>
    <row r="1" spans="1:10" s="124" customFormat="1" ht="14.25">
      <c r="A1" s="3" t="s">
        <v>299</v>
      </c>
      <c r="B1" s="120"/>
      <c r="C1" s="121"/>
      <c r="D1" s="4"/>
      <c r="E1" s="5"/>
      <c r="F1" s="5"/>
      <c r="G1" s="6"/>
      <c r="J1" s="35"/>
    </row>
    <row r="2" spans="1:7" s="7" customFormat="1" ht="15" thickBot="1">
      <c r="A2" s="42"/>
      <c r="B2" s="43"/>
      <c r="C2" s="44"/>
      <c r="D2" s="45"/>
      <c r="E2" s="46"/>
      <c r="F2" s="46"/>
      <c r="G2" s="47"/>
    </row>
    <row r="3" spans="1:7" s="8" customFormat="1" ht="12.75">
      <c r="A3" s="26" t="s">
        <v>10</v>
      </c>
      <c r="B3" s="27" t="s">
        <v>11</v>
      </c>
      <c r="C3" s="28"/>
      <c r="D3" s="29" t="s">
        <v>5</v>
      </c>
      <c r="E3" s="30" t="s">
        <v>6</v>
      </c>
      <c r="F3" s="30" t="s">
        <v>7</v>
      </c>
      <c r="G3" s="31" t="s">
        <v>8</v>
      </c>
    </row>
    <row r="4" spans="1:7" ht="6.75" customHeight="1">
      <c r="A4" s="92"/>
      <c r="B4" s="104"/>
      <c r="C4" s="107"/>
      <c r="D4" s="92"/>
      <c r="E4" s="92"/>
      <c r="F4" s="92"/>
      <c r="G4" s="92"/>
    </row>
    <row r="5" spans="1:16" s="23" customFormat="1" ht="25.5">
      <c r="A5" s="87">
        <v>1</v>
      </c>
      <c r="B5" s="228" t="s">
        <v>302</v>
      </c>
      <c r="C5" s="22"/>
      <c r="D5" s="106" t="s">
        <v>187</v>
      </c>
      <c r="E5" s="91">
        <v>16</v>
      </c>
      <c r="F5" s="93"/>
      <c r="G5" s="24">
        <f>E5*F5</f>
        <v>0</v>
      </c>
      <c r="H5" s="93"/>
      <c r="I5" s="24"/>
      <c r="J5" s="2"/>
      <c r="K5" s="2"/>
      <c r="L5" s="2"/>
      <c r="M5" s="2"/>
      <c r="N5" s="2"/>
      <c r="O5" s="2"/>
      <c r="P5" s="2"/>
    </row>
    <row r="6" spans="1:7" ht="9" customHeight="1">
      <c r="A6" s="229"/>
      <c r="B6" s="230"/>
      <c r="C6" s="231"/>
      <c r="D6" s="92"/>
      <c r="E6" s="232"/>
      <c r="F6" s="24"/>
      <c r="G6" s="24"/>
    </row>
    <row r="7" spans="1:10" ht="54.75" customHeight="1">
      <c r="A7" s="87">
        <f>A5+1</f>
        <v>2</v>
      </c>
      <c r="B7" s="89" t="s">
        <v>188</v>
      </c>
      <c r="C7" s="233"/>
      <c r="D7" s="106" t="s">
        <v>0</v>
      </c>
      <c r="E7" s="91">
        <v>180</v>
      </c>
      <c r="F7" s="93"/>
      <c r="G7" s="93">
        <f>E7*F7</f>
        <v>0</v>
      </c>
      <c r="H7" s="234"/>
      <c r="I7" s="234"/>
      <c r="J7" s="235"/>
    </row>
    <row r="8" spans="1:8" ht="9" customHeight="1">
      <c r="A8" s="87"/>
      <c r="B8" s="101"/>
      <c r="C8" s="88"/>
      <c r="D8" s="92"/>
      <c r="E8" s="147"/>
      <c r="F8" s="24"/>
      <c r="G8" s="93"/>
      <c r="H8" s="23"/>
    </row>
    <row r="9" spans="1:10" ht="76.5">
      <c r="A9" s="87">
        <f>A7+1</f>
        <v>3</v>
      </c>
      <c r="B9" s="236" t="s">
        <v>189</v>
      </c>
      <c r="C9" s="233"/>
      <c r="D9" s="106" t="s">
        <v>1</v>
      </c>
      <c r="E9" s="91">
        <v>1</v>
      </c>
      <c r="F9" s="93"/>
      <c r="G9" s="93">
        <f>E9*F9</f>
        <v>0</v>
      </c>
      <c r="H9" s="234"/>
      <c r="I9" s="234"/>
      <c r="J9" s="235"/>
    </row>
    <row r="10" spans="1:9" ht="9" customHeight="1">
      <c r="A10" s="87"/>
      <c r="B10" s="101"/>
      <c r="C10" s="88"/>
      <c r="D10" s="92"/>
      <c r="E10" s="23"/>
      <c r="F10" s="24"/>
      <c r="G10" s="24"/>
      <c r="H10" s="24"/>
      <c r="I10" s="24"/>
    </row>
    <row r="11" spans="1:9" ht="114.75">
      <c r="A11" s="87">
        <f>A9+1</f>
        <v>4</v>
      </c>
      <c r="B11" s="237" t="s">
        <v>190</v>
      </c>
      <c r="C11" s="88"/>
      <c r="D11" s="92" t="s">
        <v>9</v>
      </c>
      <c r="E11" s="91">
        <v>1</v>
      </c>
      <c r="F11" s="93"/>
      <c r="G11" s="93">
        <f>E11*F11</f>
        <v>0</v>
      </c>
      <c r="H11" s="93"/>
      <c r="I11" s="93"/>
    </row>
    <row r="12" spans="1:9" ht="9" customHeight="1">
      <c r="A12" s="87"/>
      <c r="B12" s="101"/>
      <c r="C12" s="88"/>
      <c r="D12" s="92"/>
      <c r="E12" s="23"/>
      <c r="F12" s="24"/>
      <c r="G12" s="24"/>
      <c r="H12" s="24"/>
      <c r="I12" s="24"/>
    </row>
    <row r="13" spans="1:9" ht="66.75" customHeight="1">
      <c r="A13" s="87">
        <f>A11+1</f>
        <v>5</v>
      </c>
      <c r="B13" s="86" t="s">
        <v>30</v>
      </c>
      <c r="C13" s="88"/>
      <c r="D13" s="92" t="s">
        <v>9</v>
      </c>
      <c r="E13" s="91">
        <v>1</v>
      </c>
      <c r="F13" s="93"/>
      <c r="G13" s="93">
        <f>E13*F13</f>
        <v>0</v>
      </c>
      <c r="H13" s="93"/>
      <c r="I13" s="93"/>
    </row>
    <row r="14" spans="1:7" ht="9" customHeight="1">
      <c r="A14" s="87"/>
      <c r="B14" s="101"/>
      <c r="C14" s="88"/>
      <c r="D14" s="92"/>
      <c r="E14" s="23"/>
      <c r="F14" s="24"/>
      <c r="G14" s="24"/>
    </row>
    <row r="15" spans="1:7" ht="25.5">
      <c r="A15" s="87">
        <f>A13+1</f>
        <v>6</v>
      </c>
      <c r="B15" s="89" t="s">
        <v>32</v>
      </c>
      <c r="C15" s="88"/>
      <c r="D15" s="92" t="s">
        <v>21</v>
      </c>
      <c r="E15" s="66">
        <v>0.5</v>
      </c>
      <c r="F15" s="110"/>
      <c r="G15" s="93">
        <f>E15/100*F15</f>
        <v>0</v>
      </c>
    </row>
    <row r="16" spans="1:7" ht="14.25">
      <c r="A16" s="87"/>
      <c r="B16" s="146"/>
      <c r="C16" s="88"/>
      <c r="D16" s="92"/>
      <c r="E16" s="91"/>
      <c r="F16" s="93"/>
      <c r="G16" s="93"/>
    </row>
    <row r="17" spans="1:7" s="7" customFormat="1" ht="15" thickBot="1">
      <c r="A17" s="119" t="s">
        <v>31</v>
      </c>
      <c r="B17" s="17"/>
      <c r="C17" s="18"/>
      <c r="D17" s="142"/>
      <c r="E17" s="132"/>
      <c r="F17" s="19"/>
      <c r="G17" s="20">
        <f>ROUND(SUM(G7:G15),0)</f>
        <v>0</v>
      </c>
    </row>
    <row r="19" spans="1:7" ht="59.25" customHeight="1">
      <c r="A19" s="260" t="s">
        <v>303</v>
      </c>
      <c r="B19" s="260"/>
      <c r="C19" s="260"/>
      <c r="D19" s="260"/>
      <c r="E19" s="260"/>
      <c r="F19" s="260"/>
      <c r="G19" s="260"/>
    </row>
  </sheetData>
  <sheetProtection/>
  <mergeCells count="1">
    <mergeCell ref="A19:G19"/>
  </mergeCells>
  <printOptions/>
  <pageMargins left="1.1023622047244095" right="0.5118110236220472" top="0.6299212598425197" bottom="0.5118110236220472" header="0.1968503937007874" footer="0.31496062992125984"/>
  <pageSetup horizontalDpi="600" verticalDpi="600" orientation="portrait" paperSize="9" r:id="rId1"/>
  <headerFooter>
    <oddHeader>&amp;L&amp;"Arial Narrow,Krepko"&amp;12Klima 2000  d.o.o&amp;"-,Običajno"&amp;9
&amp;"Arial Narrow,Navadno"Podjetje za projektiranje in investitorski inženiring</oddHeader>
    <oddFooter>&amp;C&amp;9Filtracija Avče&amp;R&amp;11 4.4.28/&amp;P</oddFooter>
  </headerFooter>
</worksheet>
</file>

<file path=xl/worksheets/sheet2.xml><?xml version="1.0" encoding="utf-8"?>
<worksheet xmlns="http://schemas.openxmlformats.org/spreadsheetml/2006/main" xmlns:r="http://schemas.openxmlformats.org/officeDocument/2006/relationships">
  <dimension ref="A1:O219"/>
  <sheetViews>
    <sheetView view="pageBreakPreview" zoomScaleSheetLayoutView="100" workbookViewId="0" topLeftCell="A76">
      <selection activeCell="G95" sqref="G95"/>
    </sheetView>
  </sheetViews>
  <sheetFormatPr defaultColWidth="9.00390625" defaultRowHeight="12.75"/>
  <cols>
    <col min="1" max="1" width="4.00390625" style="2" customWidth="1"/>
    <col min="2" max="2" width="44.875" style="9" customWidth="1"/>
    <col min="3" max="3" width="0.875" style="1" customWidth="1"/>
    <col min="4" max="4" width="5.375" style="2" customWidth="1"/>
    <col min="5" max="5" width="8.625" style="2" customWidth="1"/>
    <col min="6" max="6" width="11.25390625" style="2" customWidth="1"/>
    <col min="7" max="7" width="11.375" style="2" customWidth="1"/>
    <col min="8" max="8" width="12.75390625" style="2" hidden="1" customWidth="1"/>
    <col min="9" max="9" width="14.75390625" style="2" hidden="1" customWidth="1"/>
    <col min="10" max="11" width="9.125" style="2" customWidth="1"/>
    <col min="12" max="16384" width="9.125" style="2" customWidth="1"/>
  </cols>
  <sheetData>
    <row r="1" spans="1:9" s="7" customFormat="1" ht="14.25">
      <c r="A1" s="3" t="s">
        <v>204</v>
      </c>
      <c r="B1" s="174"/>
      <c r="C1" s="175"/>
      <c r="D1" s="4"/>
      <c r="E1" s="5"/>
      <c r="F1" s="5"/>
      <c r="G1" s="6"/>
      <c r="H1" s="5"/>
      <c r="I1" s="6"/>
    </row>
    <row r="2" spans="1:9" ht="9" customHeight="1">
      <c r="A2" s="87"/>
      <c r="B2" s="86"/>
      <c r="C2" s="88"/>
      <c r="D2" s="92" t="s">
        <v>23</v>
      </c>
      <c r="E2" s="171"/>
      <c r="F2" s="24"/>
      <c r="G2" s="24"/>
      <c r="H2" s="24"/>
      <c r="I2" s="24"/>
    </row>
    <row r="3" spans="1:7" s="157" customFormat="1" ht="204">
      <c r="A3" s="94"/>
      <c r="B3" s="201" t="s">
        <v>80</v>
      </c>
      <c r="C3" s="95"/>
      <c r="D3" s="96"/>
      <c r="E3" s="96"/>
      <c r="F3" s="202"/>
      <c r="G3" s="202"/>
    </row>
    <row r="4" spans="1:9" s="7" customFormat="1" ht="15" thickBot="1">
      <c r="A4" s="42"/>
      <c r="B4" s="43"/>
      <c r="C4" s="44"/>
      <c r="D4" s="45"/>
      <c r="E4" s="46"/>
      <c r="F4" s="46"/>
      <c r="G4" s="47"/>
      <c r="H4" s="46"/>
      <c r="I4" s="47"/>
    </row>
    <row r="5" spans="1:9" s="8" customFormat="1" ht="12.75">
      <c r="A5" s="26" t="s">
        <v>10</v>
      </c>
      <c r="B5" s="27" t="s">
        <v>11</v>
      </c>
      <c r="C5" s="28"/>
      <c r="D5" s="29" t="s">
        <v>5</v>
      </c>
      <c r="E5" s="30" t="s">
        <v>6</v>
      </c>
      <c r="F5" s="30" t="s">
        <v>7</v>
      </c>
      <c r="G5" s="31" t="s">
        <v>8</v>
      </c>
      <c r="H5" s="30" t="s">
        <v>7</v>
      </c>
      <c r="I5" s="31" t="s">
        <v>8</v>
      </c>
    </row>
    <row r="6" spans="1:9" ht="6.75" customHeight="1">
      <c r="A6" s="92"/>
      <c r="B6" s="104"/>
      <c r="C6" s="107"/>
      <c r="D6" s="92"/>
      <c r="E6" s="92"/>
      <c r="F6" s="92"/>
      <c r="G6" s="92"/>
      <c r="H6" s="92"/>
      <c r="I6" s="92"/>
    </row>
    <row r="7" spans="1:9" s="92" customFormat="1" ht="38.25">
      <c r="A7" s="87">
        <v>1</v>
      </c>
      <c r="B7" s="53" t="s">
        <v>147</v>
      </c>
      <c r="C7" s="88"/>
      <c r="D7" s="106"/>
      <c r="E7" s="23"/>
      <c r="F7" s="24"/>
      <c r="G7" s="93"/>
      <c r="H7" s="93"/>
      <c r="I7" s="93"/>
    </row>
    <row r="8" spans="1:9" ht="38.25">
      <c r="A8" s="98"/>
      <c r="B8" s="53" t="s">
        <v>191</v>
      </c>
      <c r="C8" s="88"/>
      <c r="D8" s="92" t="s">
        <v>47</v>
      </c>
      <c r="E8" s="209">
        <v>4.704</v>
      </c>
      <c r="F8" s="24"/>
      <c r="G8" s="24"/>
      <c r="H8" s="24">
        <v>4.6</v>
      </c>
      <c r="I8" s="24">
        <f>E8*H8</f>
        <v>21.638399999999997</v>
      </c>
    </row>
    <row r="9" spans="1:9" ht="14.25">
      <c r="A9" s="98"/>
      <c r="B9" s="53" t="s">
        <v>81</v>
      </c>
      <c r="C9" s="88"/>
      <c r="D9" s="106" t="s">
        <v>77</v>
      </c>
      <c r="E9" s="209">
        <v>1.96</v>
      </c>
      <c r="F9" s="24"/>
      <c r="G9" s="24"/>
      <c r="H9" s="24">
        <v>2.5</v>
      </c>
      <c r="I9" s="24">
        <f>E9*H9</f>
        <v>4.9</v>
      </c>
    </row>
    <row r="10" spans="1:9" ht="14.25">
      <c r="A10" s="98"/>
      <c r="B10" s="53" t="s">
        <v>144</v>
      </c>
      <c r="C10" s="88"/>
      <c r="D10" s="106" t="s">
        <v>77</v>
      </c>
      <c r="E10" s="209">
        <v>1.96</v>
      </c>
      <c r="F10" s="24"/>
      <c r="G10" s="24"/>
      <c r="H10" s="24">
        <v>2.5</v>
      </c>
      <c r="I10" s="24">
        <f>E10*H10</f>
        <v>4.9</v>
      </c>
    </row>
    <row r="11" spans="1:9" s="92" customFormat="1" ht="27">
      <c r="A11" s="98"/>
      <c r="B11" s="53" t="s">
        <v>82</v>
      </c>
      <c r="C11" s="88"/>
      <c r="D11" s="92" t="s">
        <v>47</v>
      </c>
      <c r="E11" s="209">
        <v>0.144</v>
      </c>
      <c r="F11" s="93"/>
      <c r="G11" s="93"/>
      <c r="H11" s="93">
        <v>45</v>
      </c>
      <c r="I11" s="24">
        <f>E11*H11</f>
        <v>6.4799999999999995</v>
      </c>
    </row>
    <row r="12" spans="1:9" s="92" customFormat="1" ht="25.5">
      <c r="A12" s="87"/>
      <c r="B12" s="53" t="s">
        <v>95</v>
      </c>
      <c r="C12" s="88"/>
      <c r="D12" s="106" t="s">
        <v>77</v>
      </c>
      <c r="E12" s="238">
        <v>0.8</v>
      </c>
      <c r="F12" s="93"/>
      <c r="G12" s="93"/>
      <c r="H12" s="93">
        <v>20</v>
      </c>
      <c r="I12" s="24">
        <f aca="true" t="shared" si="0" ref="I12:I20">E12*H12</f>
        <v>16</v>
      </c>
    </row>
    <row r="13" spans="1:9" s="92" customFormat="1" ht="25.5">
      <c r="A13" s="87"/>
      <c r="B13" s="53" t="s">
        <v>192</v>
      </c>
      <c r="C13" s="88"/>
      <c r="D13" s="106" t="s">
        <v>85</v>
      </c>
      <c r="E13" s="209">
        <v>34.8</v>
      </c>
      <c r="F13" s="93"/>
      <c r="G13" s="93"/>
      <c r="H13" s="93">
        <v>1.4</v>
      </c>
      <c r="I13" s="24">
        <f t="shared" si="0"/>
        <v>48.71999999999999</v>
      </c>
    </row>
    <row r="14" spans="1:9" s="92" customFormat="1" ht="39.75">
      <c r="A14" s="87"/>
      <c r="B14" s="53" t="s">
        <v>193</v>
      </c>
      <c r="C14" s="88"/>
      <c r="D14" s="92" t="s">
        <v>47</v>
      </c>
      <c r="E14" s="209">
        <v>0.288</v>
      </c>
      <c r="F14" s="93"/>
      <c r="G14" s="93"/>
      <c r="H14" s="93">
        <v>65</v>
      </c>
      <c r="I14" s="24">
        <f t="shared" si="0"/>
        <v>18.72</v>
      </c>
    </row>
    <row r="15" spans="1:9" s="92" customFormat="1" ht="25.5">
      <c r="A15" s="87"/>
      <c r="B15" s="53" t="s">
        <v>145</v>
      </c>
      <c r="C15" s="88"/>
      <c r="D15" s="106" t="s">
        <v>9</v>
      </c>
      <c r="E15" s="209">
        <v>2</v>
      </c>
      <c r="F15" s="93"/>
      <c r="G15" s="93"/>
      <c r="H15" s="93">
        <v>30</v>
      </c>
      <c r="I15" s="24">
        <f t="shared" si="0"/>
        <v>60</v>
      </c>
    </row>
    <row r="16" spans="1:9" s="92" customFormat="1" ht="25.5">
      <c r="A16" s="87"/>
      <c r="B16" s="53" t="s">
        <v>146</v>
      </c>
      <c r="C16" s="88"/>
      <c r="D16" s="106" t="s">
        <v>77</v>
      </c>
      <c r="E16" s="209">
        <v>8</v>
      </c>
      <c r="F16" s="93"/>
      <c r="G16" s="93"/>
      <c r="H16" s="93">
        <v>20</v>
      </c>
      <c r="I16" s="24">
        <f t="shared" si="0"/>
        <v>160</v>
      </c>
    </row>
    <row r="17" spans="1:9" s="92" customFormat="1" ht="25.5">
      <c r="A17" s="87"/>
      <c r="B17" s="53" t="s">
        <v>201</v>
      </c>
      <c r="C17" s="88"/>
      <c r="D17" s="106" t="s">
        <v>85</v>
      </c>
      <c r="E17" s="209">
        <v>62</v>
      </c>
      <c r="F17" s="93"/>
      <c r="G17" s="93"/>
      <c r="H17" s="93">
        <v>1.5</v>
      </c>
      <c r="I17" s="24">
        <f t="shared" si="0"/>
        <v>93</v>
      </c>
    </row>
    <row r="18" spans="1:9" s="92" customFormat="1" ht="39.75">
      <c r="A18" s="87"/>
      <c r="B18" s="53" t="s">
        <v>194</v>
      </c>
      <c r="C18" s="88"/>
      <c r="D18" s="92" t="s">
        <v>47</v>
      </c>
      <c r="E18" s="209">
        <v>2.63</v>
      </c>
      <c r="F18" s="93"/>
      <c r="G18" s="93"/>
      <c r="H18" s="93">
        <v>65</v>
      </c>
      <c r="I18" s="24">
        <f t="shared" si="0"/>
        <v>170.95</v>
      </c>
    </row>
    <row r="19" spans="1:9" s="91" customFormat="1" ht="38.25">
      <c r="A19" s="98"/>
      <c r="B19" s="59" t="s">
        <v>86</v>
      </c>
      <c r="C19" s="100"/>
      <c r="D19" s="91" t="s">
        <v>47</v>
      </c>
      <c r="E19" s="209">
        <v>1.39</v>
      </c>
      <c r="F19" s="99"/>
      <c r="G19" s="99"/>
      <c r="H19" s="159">
        <v>4.07</v>
      </c>
      <c r="I19" s="99">
        <f t="shared" si="0"/>
        <v>5.6573</v>
      </c>
    </row>
    <row r="20" spans="1:9" s="91" customFormat="1" ht="38.25">
      <c r="A20" s="98"/>
      <c r="B20" s="199" t="s">
        <v>60</v>
      </c>
      <c r="C20" s="100"/>
      <c r="D20" s="91" t="s">
        <v>47</v>
      </c>
      <c r="E20" s="209">
        <v>3.3</v>
      </c>
      <c r="F20" s="99"/>
      <c r="G20" s="99"/>
      <c r="H20" s="159">
        <v>5.5</v>
      </c>
      <c r="I20" s="99">
        <f t="shared" si="0"/>
        <v>18.15</v>
      </c>
    </row>
    <row r="21" spans="2:15" ht="14.25" customHeight="1">
      <c r="B21" s="111" t="s">
        <v>148</v>
      </c>
      <c r="C21" s="112"/>
      <c r="D21" s="204" t="s">
        <v>1</v>
      </c>
      <c r="E21" s="205">
        <v>1</v>
      </c>
      <c r="F21" s="207"/>
      <c r="G21" s="207">
        <f>E21*F21</f>
        <v>0</v>
      </c>
      <c r="H21" s="115"/>
      <c r="I21" s="115">
        <f>SUM(I8:I20)</f>
        <v>629.1156999999998</v>
      </c>
      <c r="J21" s="23"/>
      <c r="K21" s="34"/>
      <c r="L21" s="34"/>
      <c r="M21" s="63"/>
      <c r="N21" s="69"/>
      <c r="O21" s="208"/>
    </row>
    <row r="22" spans="1:9" ht="9" customHeight="1">
      <c r="A22" s="87"/>
      <c r="B22" s="86"/>
      <c r="C22" s="88"/>
      <c r="D22" s="92"/>
      <c r="E22" s="171"/>
      <c r="F22" s="24"/>
      <c r="G22" s="24"/>
      <c r="H22" s="24"/>
      <c r="I22" s="24"/>
    </row>
    <row r="23" spans="1:9" s="92" customFormat="1" ht="27" customHeight="1">
      <c r="A23" s="87">
        <f>A7+1</f>
        <v>2</v>
      </c>
      <c r="B23" s="53" t="s">
        <v>152</v>
      </c>
      <c r="C23" s="88"/>
      <c r="D23" s="106"/>
      <c r="E23" s="23"/>
      <c r="F23" s="24"/>
      <c r="G23" s="93"/>
      <c r="H23" s="93"/>
      <c r="I23" s="93"/>
    </row>
    <row r="24" spans="1:9" ht="38.25">
      <c r="A24" s="98"/>
      <c r="B24" s="53" t="s">
        <v>195</v>
      </c>
      <c r="C24" s="88"/>
      <c r="D24" s="92" t="s">
        <v>47</v>
      </c>
      <c r="E24" s="209">
        <v>6.936</v>
      </c>
      <c r="F24" s="24"/>
      <c r="G24" s="24"/>
      <c r="H24" s="24">
        <v>4.6</v>
      </c>
      <c r="I24" s="24">
        <f>E24*H24</f>
        <v>31.905599999999996</v>
      </c>
    </row>
    <row r="25" spans="1:9" ht="14.25">
      <c r="A25" s="98"/>
      <c r="B25" s="53" t="s">
        <v>81</v>
      </c>
      <c r="C25" s="88"/>
      <c r="D25" s="106" t="s">
        <v>77</v>
      </c>
      <c r="E25" s="209">
        <v>2.89</v>
      </c>
      <c r="F25" s="24"/>
      <c r="G25" s="24"/>
      <c r="H25" s="24">
        <v>2.5</v>
      </c>
      <c r="I25" s="24">
        <f>E25*H25</f>
        <v>7.2250000000000005</v>
      </c>
    </row>
    <row r="26" spans="1:9" ht="14.25">
      <c r="A26" s="98"/>
      <c r="B26" s="53" t="s">
        <v>144</v>
      </c>
      <c r="C26" s="88"/>
      <c r="D26" s="106" t="s">
        <v>77</v>
      </c>
      <c r="E26" s="209">
        <v>2.89</v>
      </c>
      <c r="F26" s="24"/>
      <c r="G26" s="24"/>
      <c r="H26" s="24">
        <v>2.5</v>
      </c>
      <c r="I26" s="24">
        <f>E26*H26</f>
        <v>7.2250000000000005</v>
      </c>
    </row>
    <row r="27" spans="1:9" s="92" customFormat="1" ht="27">
      <c r="A27" s="98"/>
      <c r="B27" s="53" t="s">
        <v>82</v>
      </c>
      <c r="C27" s="88"/>
      <c r="D27" s="92" t="s">
        <v>47</v>
      </c>
      <c r="E27" s="209">
        <v>0.225</v>
      </c>
      <c r="F27" s="93"/>
      <c r="G27" s="93"/>
      <c r="H27" s="93">
        <v>45</v>
      </c>
      <c r="I27" s="24">
        <f>E27*H27</f>
        <v>10.125</v>
      </c>
    </row>
    <row r="28" spans="1:9" s="92" customFormat="1" ht="25.5">
      <c r="A28" s="87"/>
      <c r="B28" s="53" t="s">
        <v>95</v>
      </c>
      <c r="C28" s="88"/>
      <c r="D28" s="106" t="s">
        <v>77</v>
      </c>
      <c r="E28" s="238">
        <v>1.2</v>
      </c>
      <c r="F28" s="93"/>
      <c r="G28" s="93"/>
      <c r="H28" s="93">
        <v>20</v>
      </c>
      <c r="I28" s="24">
        <f aca="true" t="shared" si="1" ref="I28:I38">E28*H28</f>
        <v>24</v>
      </c>
    </row>
    <row r="29" spans="1:9" s="92" customFormat="1" ht="25.5">
      <c r="A29" s="87"/>
      <c r="B29" s="53" t="s">
        <v>192</v>
      </c>
      <c r="C29" s="88"/>
      <c r="D29" s="106" t="s">
        <v>85</v>
      </c>
      <c r="E29" s="209">
        <v>38</v>
      </c>
      <c r="F29" s="93"/>
      <c r="G29" s="93"/>
      <c r="H29" s="93">
        <v>1.4</v>
      </c>
      <c r="I29" s="24">
        <f t="shared" si="1"/>
        <v>53.199999999999996</v>
      </c>
    </row>
    <row r="30" spans="1:9" s="92" customFormat="1" ht="39.75">
      <c r="A30" s="87"/>
      <c r="B30" s="53" t="s">
        <v>196</v>
      </c>
      <c r="C30" s="88"/>
      <c r="D30" s="92" t="s">
        <v>47</v>
      </c>
      <c r="E30" s="209">
        <v>0.338</v>
      </c>
      <c r="F30" s="93"/>
      <c r="G30" s="93"/>
      <c r="H30" s="93">
        <v>65</v>
      </c>
      <c r="I30" s="24">
        <f t="shared" si="1"/>
        <v>21.970000000000002</v>
      </c>
    </row>
    <row r="31" spans="1:9" s="92" customFormat="1" ht="25.5">
      <c r="A31" s="87"/>
      <c r="B31" s="53" t="s">
        <v>145</v>
      </c>
      <c r="C31" s="88"/>
      <c r="D31" s="106" t="s">
        <v>9</v>
      </c>
      <c r="E31" s="209">
        <v>2</v>
      </c>
      <c r="F31" s="93"/>
      <c r="G31" s="93"/>
      <c r="H31" s="93">
        <v>30</v>
      </c>
      <c r="I31" s="24">
        <f t="shared" si="1"/>
        <v>60</v>
      </c>
    </row>
    <row r="32" spans="1:9" s="92" customFormat="1" ht="25.5">
      <c r="A32" s="87"/>
      <c r="B32" s="53" t="s">
        <v>146</v>
      </c>
      <c r="C32" s="88"/>
      <c r="D32" s="106" t="s">
        <v>77</v>
      </c>
      <c r="E32" s="238">
        <v>8</v>
      </c>
      <c r="F32" s="93"/>
      <c r="G32" s="93"/>
      <c r="H32" s="93">
        <v>20</v>
      </c>
      <c r="I32" s="24">
        <f t="shared" si="1"/>
        <v>160</v>
      </c>
    </row>
    <row r="33" spans="1:9" s="92" customFormat="1" ht="27">
      <c r="A33" s="98"/>
      <c r="B33" s="53" t="s">
        <v>199</v>
      </c>
      <c r="C33" s="88"/>
      <c r="D33" s="92" t="s">
        <v>47</v>
      </c>
      <c r="E33" s="209">
        <v>0.225</v>
      </c>
      <c r="F33" s="93"/>
      <c r="G33" s="93"/>
      <c r="H33" s="93">
        <v>45</v>
      </c>
      <c r="I33" s="24">
        <f>E33*H33</f>
        <v>10.125</v>
      </c>
    </row>
    <row r="34" spans="1:9" s="92" customFormat="1" ht="25.5">
      <c r="A34" s="87"/>
      <c r="B34" s="53" t="s">
        <v>198</v>
      </c>
      <c r="C34" s="88"/>
      <c r="D34" s="106" t="s">
        <v>85</v>
      </c>
      <c r="E34" s="209">
        <v>118.5</v>
      </c>
      <c r="F34" s="93"/>
      <c r="G34" s="93"/>
      <c r="H34" s="93">
        <v>1.5</v>
      </c>
      <c r="I34" s="24">
        <f t="shared" si="1"/>
        <v>177.75</v>
      </c>
    </row>
    <row r="35" spans="1:9" s="92" customFormat="1" ht="39.75">
      <c r="A35" s="87"/>
      <c r="B35" s="53" t="s">
        <v>197</v>
      </c>
      <c r="C35" s="88"/>
      <c r="D35" s="92" t="s">
        <v>47</v>
      </c>
      <c r="E35" s="209">
        <v>3.13</v>
      </c>
      <c r="F35" s="93"/>
      <c r="G35" s="93"/>
      <c r="H35" s="93">
        <v>65</v>
      </c>
      <c r="I35" s="24">
        <f t="shared" si="1"/>
        <v>203.45</v>
      </c>
    </row>
    <row r="36" spans="1:9" s="92" customFormat="1" ht="29.25" customHeight="1">
      <c r="A36" s="87"/>
      <c r="B36" s="53" t="s">
        <v>200</v>
      </c>
      <c r="C36" s="88"/>
      <c r="D36" s="92" t="s">
        <v>47</v>
      </c>
      <c r="E36" s="209">
        <v>0.26</v>
      </c>
      <c r="F36" s="93"/>
      <c r="G36" s="93"/>
      <c r="H36" s="93">
        <v>65</v>
      </c>
      <c r="I36" s="24">
        <f>E36*H36</f>
        <v>16.900000000000002</v>
      </c>
    </row>
    <row r="37" spans="1:9" s="91" customFormat="1" ht="38.25">
      <c r="A37" s="98"/>
      <c r="B37" s="59" t="s">
        <v>86</v>
      </c>
      <c r="C37" s="100"/>
      <c r="D37" s="91" t="s">
        <v>47</v>
      </c>
      <c r="E37" s="209">
        <v>2.8</v>
      </c>
      <c r="F37" s="99"/>
      <c r="G37" s="99"/>
      <c r="H37" s="159">
        <v>4.07</v>
      </c>
      <c r="I37" s="99">
        <f t="shared" si="1"/>
        <v>11.396</v>
      </c>
    </row>
    <row r="38" spans="1:9" s="91" customFormat="1" ht="38.25">
      <c r="A38" s="98"/>
      <c r="B38" s="199" t="s">
        <v>60</v>
      </c>
      <c r="C38" s="100"/>
      <c r="D38" s="91" t="s">
        <v>47</v>
      </c>
      <c r="E38" s="209">
        <v>4</v>
      </c>
      <c r="F38" s="99"/>
      <c r="G38" s="99"/>
      <c r="H38" s="159">
        <v>5.5</v>
      </c>
      <c r="I38" s="99">
        <f t="shared" si="1"/>
        <v>22</v>
      </c>
    </row>
    <row r="39" spans="2:15" ht="14.25" customHeight="1">
      <c r="B39" s="111" t="s">
        <v>153</v>
      </c>
      <c r="C39" s="112"/>
      <c r="D39" s="204" t="s">
        <v>1</v>
      </c>
      <c r="E39" s="205">
        <v>1</v>
      </c>
      <c r="F39" s="207"/>
      <c r="G39" s="207">
        <f>E39*F39</f>
        <v>0</v>
      </c>
      <c r="H39" s="115"/>
      <c r="I39" s="115">
        <f>SUM(I24:I38)</f>
        <v>817.2715999999999</v>
      </c>
      <c r="J39" s="23"/>
      <c r="K39" s="34"/>
      <c r="L39" s="34"/>
      <c r="M39" s="63"/>
      <c r="N39" s="69"/>
      <c r="O39" s="208"/>
    </row>
    <row r="40" spans="1:9" ht="9" customHeight="1">
      <c r="A40" s="87"/>
      <c r="B40" s="86"/>
      <c r="C40" s="88"/>
      <c r="D40" s="92"/>
      <c r="E40" s="171"/>
      <c r="F40" s="24"/>
      <c r="G40" s="24"/>
      <c r="H40" s="24"/>
      <c r="I40" s="24"/>
    </row>
    <row r="41" spans="1:9" s="92" customFormat="1" ht="51">
      <c r="A41" s="197">
        <f>A23+1</f>
        <v>3</v>
      </c>
      <c r="B41" s="53" t="s">
        <v>202</v>
      </c>
      <c r="C41" s="88"/>
      <c r="D41" s="92" t="s">
        <v>47</v>
      </c>
      <c r="E41" s="171">
        <v>41.75</v>
      </c>
      <c r="F41" s="93"/>
      <c r="G41" s="93">
        <f>E41*F41</f>
        <v>0</v>
      </c>
      <c r="H41" s="93"/>
      <c r="I41" s="93"/>
    </row>
    <row r="42" spans="1:9" s="92" customFormat="1" ht="38.25">
      <c r="A42" s="98"/>
      <c r="B42" s="53" t="s">
        <v>72</v>
      </c>
      <c r="C42" s="88"/>
      <c r="D42" s="92" t="s">
        <v>47</v>
      </c>
      <c r="E42" s="171">
        <v>41.75</v>
      </c>
      <c r="F42" s="93"/>
      <c r="G42" s="93">
        <f>E42*F42</f>
        <v>0</v>
      </c>
      <c r="H42" s="93"/>
      <c r="I42" s="93"/>
    </row>
    <row r="43" spans="1:9" ht="9" customHeight="1">
      <c r="A43" s="98"/>
      <c r="B43" s="86"/>
      <c r="C43" s="88"/>
      <c r="D43" s="92"/>
      <c r="E43" s="171"/>
      <c r="F43" s="24"/>
      <c r="G43" s="24"/>
      <c r="H43" s="24"/>
      <c r="I43" s="24"/>
    </row>
    <row r="44" spans="1:9" ht="89.25">
      <c r="A44" s="98">
        <f>A41+1</f>
        <v>4</v>
      </c>
      <c r="B44" s="60" t="s">
        <v>150</v>
      </c>
      <c r="C44" s="88"/>
      <c r="D44" s="23" t="s">
        <v>22</v>
      </c>
      <c r="E44" s="66">
        <v>1</v>
      </c>
      <c r="F44" s="24"/>
      <c r="G44" s="24">
        <f>E44*F44</f>
        <v>0</v>
      </c>
      <c r="H44" s="23"/>
      <c r="I44" s="23"/>
    </row>
    <row r="45" spans="1:9" ht="9" customHeight="1">
      <c r="A45" s="87"/>
      <c r="B45" s="86"/>
      <c r="C45" s="88"/>
      <c r="D45" s="92"/>
      <c r="E45" s="171"/>
      <c r="F45" s="110"/>
      <c r="G45" s="24"/>
      <c r="H45" s="24"/>
      <c r="I45" s="24"/>
    </row>
    <row r="46" spans="1:9" ht="144" customHeight="1">
      <c r="A46" s="98">
        <f>A44+1</f>
        <v>5</v>
      </c>
      <c r="B46" s="211" t="s">
        <v>149</v>
      </c>
      <c r="C46" s="103"/>
      <c r="D46" s="66" t="s">
        <v>9</v>
      </c>
      <c r="E46" s="66">
        <v>1</v>
      </c>
      <c r="F46" s="65"/>
      <c r="G46" s="65">
        <f>E46*F46</f>
        <v>0</v>
      </c>
      <c r="H46" s="23"/>
      <c r="I46" s="23"/>
    </row>
    <row r="47" spans="1:9" ht="9" customHeight="1">
      <c r="A47" s="87"/>
      <c r="B47" s="101"/>
      <c r="C47" s="88"/>
      <c r="D47" s="92"/>
      <c r="E47" s="23"/>
      <c r="F47" s="74"/>
      <c r="G47" s="75"/>
      <c r="H47" s="23"/>
      <c r="I47" s="23"/>
    </row>
    <row r="48" spans="1:9" ht="144" customHeight="1">
      <c r="A48" s="98">
        <f>A46+1</f>
        <v>6</v>
      </c>
      <c r="B48" s="211" t="s">
        <v>151</v>
      </c>
      <c r="C48" s="103"/>
      <c r="D48" s="66" t="s">
        <v>9</v>
      </c>
      <c r="E48" s="66">
        <v>1</v>
      </c>
      <c r="F48" s="65"/>
      <c r="G48" s="65">
        <f>E48*F48</f>
        <v>0</v>
      </c>
      <c r="H48" s="23"/>
      <c r="I48" s="23"/>
    </row>
    <row r="49" spans="1:9" ht="9" customHeight="1">
      <c r="A49" s="87"/>
      <c r="B49" s="101"/>
      <c r="C49" s="88"/>
      <c r="D49" s="92"/>
      <c r="E49" s="23"/>
      <c r="F49" s="76"/>
      <c r="G49" s="75"/>
      <c r="H49" s="23"/>
      <c r="I49" s="23"/>
    </row>
    <row r="50" spans="1:9" s="92" customFormat="1" ht="40.5" customHeight="1">
      <c r="A50" s="98">
        <f>A48+1</f>
        <v>7</v>
      </c>
      <c r="B50" s="198" t="s">
        <v>235</v>
      </c>
      <c r="C50" s="88"/>
      <c r="D50" s="92" t="s">
        <v>47</v>
      </c>
      <c r="E50" s="171">
        <v>32.792</v>
      </c>
      <c r="F50" s="93"/>
      <c r="G50" s="93">
        <f>E50*F50</f>
        <v>0</v>
      </c>
      <c r="H50" s="93"/>
      <c r="I50" s="93"/>
    </row>
    <row r="51" spans="1:9" s="92" customFormat="1" ht="51">
      <c r="A51" s="98"/>
      <c r="B51" s="199" t="s">
        <v>91</v>
      </c>
      <c r="C51" s="88"/>
      <c r="D51" s="92" t="s">
        <v>47</v>
      </c>
      <c r="E51" s="171">
        <v>7.697</v>
      </c>
      <c r="F51" s="93"/>
      <c r="G51" s="93">
        <f>E51*F51</f>
        <v>0</v>
      </c>
      <c r="H51" s="93"/>
      <c r="I51" s="93"/>
    </row>
    <row r="52" spans="1:9" s="92" customFormat="1" ht="38.25">
      <c r="A52" s="98"/>
      <c r="B52" s="199" t="s">
        <v>78</v>
      </c>
      <c r="C52" s="88"/>
      <c r="D52" s="92" t="s">
        <v>47</v>
      </c>
      <c r="E52" s="182">
        <v>23.245</v>
      </c>
      <c r="F52" s="93"/>
      <c r="G52" s="93">
        <f>E52*F52</f>
        <v>0</v>
      </c>
      <c r="H52" s="93"/>
      <c r="I52" s="93"/>
    </row>
    <row r="53" spans="1:9" s="92" customFormat="1" ht="38.25">
      <c r="A53" s="98"/>
      <c r="B53" s="199" t="s">
        <v>60</v>
      </c>
      <c r="C53" s="88"/>
      <c r="D53" s="92" t="s">
        <v>47</v>
      </c>
      <c r="E53" s="171">
        <v>32.792</v>
      </c>
      <c r="F53" s="93"/>
      <c r="G53" s="93">
        <f>E53*F53</f>
        <v>0</v>
      </c>
      <c r="H53" s="93"/>
      <c r="I53" s="93"/>
    </row>
    <row r="54" spans="1:9" ht="9" customHeight="1">
      <c r="A54" s="98"/>
      <c r="B54" s="200"/>
      <c r="C54" s="88"/>
      <c r="D54" s="92"/>
      <c r="E54" s="171"/>
      <c r="F54" s="24"/>
      <c r="G54" s="24"/>
      <c r="H54" s="24"/>
      <c r="I54" s="24"/>
    </row>
    <row r="55" spans="1:9" s="92" customFormat="1" ht="51">
      <c r="A55" s="197">
        <f>A50+1</f>
        <v>8</v>
      </c>
      <c r="B55" s="53" t="s">
        <v>76</v>
      </c>
      <c r="C55" s="88"/>
      <c r="D55" s="106" t="s">
        <v>77</v>
      </c>
      <c r="E55" s="171">
        <v>69.287</v>
      </c>
      <c r="F55" s="93"/>
      <c r="G55" s="93">
        <f aca="true" t="shared" si="2" ref="G55:G60">E55*F55</f>
        <v>0</v>
      </c>
      <c r="H55" s="93"/>
      <c r="I55" s="93"/>
    </row>
    <row r="56" spans="1:9" s="92" customFormat="1" ht="39.75" customHeight="1">
      <c r="A56" s="197"/>
      <c r="B56" s="198" t="s">
        <v>236</v>
      </c>
      <c r="C56" s="88"/>
      <c r="D56" s="92" t="s">
        <v>47</v>
      </c>
      <c r="E56" s="171">
        <v>53.694</v>
      </c>
      <c r="F56" s="93"/>
      <c r="G56" s="93">
        <f t="shared" si="2"/>
        <v>0</v>
      </c>
      <c r="H56" s="93"/>
      <c r="I56" s="93"/>
    </row>
    <row r="57" spans="1:9" s="92" customFormat="1" ht="63.75">
      <c r="A57" s="98"/>
      <c r="B57" s="199" t="s">
        <v>92</v>
      </c>
      <c r="C57" s="88"/>
      <c r="D57" s="92" t="s">
        <v>47</v>
      </c>
      <c r="E57" s="171">
        <v>11.627</v>
      </c>
      <c r="F57" s="93"/>
      <c r="G57" s="93">
        <f t="shared" si="2"/>
        <v>0</v>
      </c>
      <c r="H57" s="93"/>
      <c r="I57" s="93"/>
    </row>
    <row r="58" spans="1:9" s="92" customFormat="1" ht="38.25">
      <c r="A58" s="98"/>
      <c r="B58" s="199" t="s">
        <v>78</v>
      </c>
      <c r="C58" s="88"/>
      <c r="D58" s="92" t="s">
        <v>47</v>
      </c>
      <c r="E58" s="182">
        <v>35.417</v>
      </c>
      <c r="F58" s="93"/>
      <c r="G58" s="93">
        <f t="shared" si="2"/>
        <v>0</v>
      </c>
      <c r="H58" s="93"/>
      <c r="I58" s="93"/>
    </row>
    <row r="59" spans="1:9" s="92" customFormat="1" ht="14.25">
      <c r="A59" s="98"/>
      <c r="B59" s="53" t="s">
        <v>79</v>
      </c>
      <c r="C59" s="88"/>
      <c r="D59" s="106" t="s">
        <v>77</v>
      </c>
      <c r="E59" s="171">
        <v>69.287</v>
      </c>
      <c r="F59" s="93"/>
      <c r="G59" s="93">
        <f t="shared" si="2"/>
        <v>0</v>
      </c>
      <c r="H59" s="93"/>
      <c r="I59" s="93"/>
    </row>
    <row r="60" spans="1:9" s="92" customFormat="1" ht="38.25">
      <c r="A60" s="98"/>
      <c r="B60" s="199" t="s">
        <v>60</v>
      </c>
      <c r="C60" s="88"/>
      <c r="D60" s="92" t="s">
        <v>47</v>
      </c>
      <c r="E60" s="171">
        <v>53.694</v>
      </c>
      <c r="F60" s="93"/>
      <c r="G60" s="93">
        <f t="shared" si="2"/>
        <v>0</v>
      </c>
      <c r="H60" s="93"/>
      <c r="I60" s="93"/>
    </row>
    <row r="61" spans="1:9" ht="9" customHeight="1">
      <c r="A61" s="98"/>
      <c r="B61" s="200"/>
      <c r="C61" s="88"/>
      <c r="D61" s="92"/>
      <c r="E61" s="171"/>
      <c r="F61" s="24"/>
      <c r="G61" s="24"/>
      <c r="H61" s="24"/>
      <c r="I61" s="24"/>
    </row>
    <row r="62" spans="1:9" s="92" customFormat="1" ht="38.25">
      <c r="A62" s="87">
        <f>A55+1</f>
        <v>9</v>
      </c>
      <c r="B62" s="53" t="s">
        <v>203</v>
      </c>
      <c r="C62" s="88"/>
      <c r="D62" s="106"/>
      <c r="E62" s="171"/>
      <c r="F62" s="93"/>
      <c r="G62" s="93"/>
      <c r="H62" s="93"/>
      <c r="I62" s="93"/>
    </row>
    <row r="63" spans="1:9" ht="38.25">
      <c r="A63" s="98"/>
      <c r="B63" s="53" t="s">
        <v>93</v>
      </c>
      <c r="C63" s="88"/>
      <c r="D63" s="92" t="s">
        <v>47</v>
      </c>
      <c r="E63" s="171">
        <v>4.35</v>
      </c>
      <c r="F63" s="24"/>
      <c r="G63" s="24"/>
      <c r="H63" s="24">
        <v>4.6</v>
      </c>
      <c r="I63" s="24">
        <f aca="true" t="shared" si="3" ref="I63:I78">E63*H63</f>
        <v>20.009999999999998</v>
      </c>
    </row>
    <row r="64" spans="1:9" ht="14.25">
      <c r="A64" s="98"/>
      <c r="B64" s="53" t="s">
        <v>81</v>
      </c>
      <c r="C64" s="88"/>
      <c r="D64" s="106" t="s">
        <v>77</v>
      </c>
      <c r="E64" s="171">
        <v>2.56</v>
      </c>
      <c r="F64" s="24"/>
      <c r="G64" s="24"/>
      <c r="H64" s="24">
        <v>2.5</v>
      </c>
      <c r="I64" s="24">
        <f t="shared" si="3"/>
        <v>6.4</v>
      </c>
    </row>
    <row r="65" spans="1:9" ht="14.25">
      <c r="A65" s="98"/>
      <c r="B65" s="53" t="s">
        <v>94</v>
      </c>
      <c r="C65" s="88"/>
      <c r="D65" s="106" t="s">
        <v>77</v>
      </c>
      <c r="E65" s="171">
        <v>2.56</v>
      </c>
      <c r="F65" s="24"/>
      <c r="G65" s="24"/>
      <c r="H65" s="24">
        <v>2.5</v>
      </c>
      <c r="I65" s="24">
        <f t="shared" si="3"/>
        <v>6.4</v>
      </c>
    </row>
    <row r="66" spans="1:9" s="92" customFormat="1" ht="27">
      <c r="A66" s="98"/>
      <c r="B66" s="53" t="s">
        <v>82</v>
      </c>
      <c r="C66" s="88"/>
      <c r="D66" s="92" t="s">
        <v>47</v>
      </c>
      <c r="E66" s="171">
        <v>0.256</v>
      </c>
      <c r="F66" s="93"/>
      <c r="G66" s="93"/>
      <c r="H66" s="93">
        <v>45</v>
      </c>
      <c r="I66" s="24">
        <f t="shared" si="3"/>
        <v>11.52</v>
      </c>
    </row>
    <row r="67" spans="1:9" s="92" customFormat="1" ht="25.5">
      <c r="A67" s="98"/>
      <c r="B67" s="53" t="s">
        <v>95</v>
      </c>
      <c r="C67" s="88"/>
      <c r="D67" s="106" t="s">
        <v>77</v>
      </c>
      <c r="E67" s="203">
        <v>1.12</v>
      </c>
      <c r="F67" s="93"/>
      <c r="G67" s="93"/>
      <c r="H67" s="93">
        <v>20</v>
      </c>
      <c r="I67" s="24">
        <f t="shared" si="3"/>
        <v>22.400000000000002</v>
      </c>
    </row>
    <row r="68" spans="1:9" s="92" customFormat="1" ht="25.5">
      <c r="A68" s="98"/>
      <c r="B68" s="53" t="s">
        <v>84</v>
      </c>
      <c r="C68" s="88"/>
      <c r="D68" s="106" t="s">
        <v>85</v>
      </c>
      <c r="E68" s="171">
        <v>43.2</v>
      </c>
      <c r="F68" s="93"/>
      <c r="G68" s="93"/>
      <c r="H68" s="93">
        <v>1.4</v>
      </c>
      <c r="I68" s="24">
        <f t="shared" si="3"/>
        <v>60.48</v>
      </c>
    </row>
    <row r="69" spans="1:9" s="92" customFormat="1" ht="39.75">
      <c r="A69" s="98"/>
      <c r="B69" s="53" t="s">
        <v>96</v>
      </c>
      <c r="C69" s="88"/>
      <c r="D69" s="92" t="s">
        <v>47</v>
      </c>
      <c r="E69" s="171">
        <v>0.392</v>
      </c>
      <c r="F69" s="93"/>
      <c r="G69" s="93"/>
      <c r="H69" s="93">
        <v>65</v>
      </c>
      <c r="I69" s="24">
        <f t="shared" si="3"/>
        <v>25.48</v>
      </c>
    </row>
    <row r="70" spans="1:9" s="92" customFormat="1" ht="12.75">
      <c r="A70" s="98"/>
      <c r="B70" s="53" t="s">
        <v>97</v>
      </c>
      <c r="C70" s="88"/>
      <c r="D70" s="106" t="s">
        <v>9</v>
      </c>
      <c r="E70" s="171">
        <v>1</v>
      </c>
      <c r="F70" s="93"/>
      <c r="G70" s="93"/>
      <c r="H70" s="93">
        <v>55.7</v>
      </c>
      <c r="I70" s="24">
        <f t="shared" si="3"/>
        <v>55.7</v>
      </c>
    </row>
    <row r="71" spans="1:9" s="92" customFormat="1" ht="26.25" customHeight="1">
      <c r="A71" s="98"/>
      <c r="B71" s="53" t="s">
        <v>98</v>
      </c>
      <c r="C71" s="88"/>
      <c r="D71" s="106" t="s">
        <v>77</v>
      </c>
      <c r="E71" s="171">
        <v>6.7</v>
      </c>
      <c r="F71" s="93"/>
      <c r="G71" s="93"/>
      <c r="H71" s="93">
        <v>18</v>
      </c>
      <c r="I71" s="24">
        <f t="shared" si="3"/>
        <v>120.60000000000001</v>
      </c>
    </row>
    <row r="72" spans="1:9" s="92" customFormat="1" ht="25.5">
      <c r="A72" s="98"/>
      <c r="B72" s="53" t="s">
        <v>99</v>
      </c>
      <c r="C72" s="88"/>
      <c r="D72" s="106" t="s">
        <v>85</v>
      </c>
      <c r="E72" s="171">
        <v>75.08</v>
      </c>
      <c r="F72" s="93"/>
      <c r="G72" s="93"/>
      <c r="H72" s="93">
        <v>1.4</v>
      </c>
      <c r="I72" s="24">
        <f t="shared" si="3"/>
        <v>105.112</v>
      </c>
    </row>
    <row r="73" spans="1:9" s="92" customFormat="1" ht="39.75">
      <c r="A73" s="98"/>
      <c r="B73" s="53" t="s">
        <v>100</v>
      </c>
      <c r="C73" s="88"/>
      <c r="D73" s="92" t="s">
        <v>47</v>
      </c>
      <c r="E73" s="171">
        <v>0.44</v>
      </c>
      <c r="F73" s="93"/>
      <c r="G73" s="93"/>
      <c r="H73" s="93">
        <v>68.7</v>
      </c>
      <c r="I73" s="24">
        <f t="shared" si="3"/>
        <v>30.228</v>
      </c>
    </row>
    <row r="74" spans="1:9" s="92" customFormat="1" ht="38.25">
      <c r="A74" s="98"/>
      <c r="B74" s="53" t="s">
        <v>83</v>
      </c>
      <c r="C74" s="88"/>
      <c r="D74" s="106" t="s">
        <v>77</v>
      </c>
      <c r="E74" s="171">
        <v>0.1</v>
      </c>
      <c r="F74" s="93"/>
      <c r="G74" s="93"/>
      <c r="H74" s="93">
        <v>150</v>
      </c>
      <c r="I74" s="24">
        <f t="shared" si="3"/>
        <v>15</v>
      </c>
    </row>
    <row r="75" spans="1:9" s="92" customFormat="1" ht="38.25">
      <c r="A75" s="98"/>
      <c r="B75" s="53" t="s">
        <v>101</v>
      </c>
      <c r="C75" s="88"/>
      <c r="D75" s="106" t="s">
        <v>9</v>
      </c>
      <c r="E75" s="171">
        <v>1</v>
      </c>
      <c r="F75" s="93"/>
      <c r="G75" s="93"/>
      <c r="H75" s="93">
        <v>204.2</v>
      </c>
      <c r="I75" s="24">
        <f t="shared" si="3"/>
        <v>204.2</v>
      </c>
    </row>
    <row r="76" spans="1:9" s="92" customFormat="1" ht="25.5">
      <c r="A76" s="98"/>
      <c r="B76" s="53" t="s">
        <v>102</v>
      </c>
      <c r="C76" s="88"/>
      <c r="D76" s="106" t="s">
        <v>77</v>
      </c>
      <c r="E76" s="209">
        <v>1.5</v>
      </c>
      <c r="F76" s="93"/>
      <c r="G76" s="93"/>
      <c r="H76" s="93">
        <v>8.6</v>
      </c>
      <c r="I76" s="24">
        <f t="shared" si="3"/>
        <v>12.899999999999999</v>
      </c>
    </row>
    <row r="77" spans="1:9" s="92" customFormat="1" ht="38.25">
      <c r="A77" s="98"/>
      <c r="B77" s="53" t="s">
        <v>86</v>
      </c>
      <c r="C77" s="88"/>
      <c r="D77" s="92" t="s">
        <v>47</v>
      </c>
      <c r="E77" s="171">
        <v>2.13</v>
      </c>
      <c r="F77" s="93"/>
      <c r="G77" s="93"/>
      <c r="H77" s="93">
        <v>4.07</v>
      </c>
      <c r="I77" s="24">
        <f t="shared" si="3"/>
        <v>8.6691</v>
      </c>
    </row>
    <row r="78" spans="1:9" s="92" customFormat="1" ht="25.5">
      <c r="A78" s="98"/>
      <c r="B78" s="53" t="s">
        <v>103</v>
      </c>
      <c r="C78" s="88"/>
      <c r="D78" s="92" t="s">
        <v>47</v>
      </c>
      <c r="E78" s="171">
        <v>2.2</v>
      </c>
      <c r="F78" s="93"/>
      <c r="G78" s="93"/>
      <c r="H78" s="93">
        <v>5.8</v>
      </c>
      <c r="I78" s="24">
        <f t="shared" si="3"/>
        <v>12.76</v>
      </c>
    </row>
    <row r="79" spans="1:15" ht="14.25">
      <c r="A79" s="63"/>
      <c r="B79" s="111" t="s">
        <v>104</v>
      </c>
      <c r="C79" s="112"/>
      <c r="D79" s="204" t="s">
        <v>1</v>
      </c>
      <c r="E79" s="205">
        <v>6</v>
      </c>
      <c r="F79" s="206"/>
      <c r="G79" s="207">
        <f>E79*F79</f>
        <v>0</v>
      </c>
      <c r="H79" s="207"/>
      <c r="I79" s="207">
        <f>SUM(I63:I78)</f>
        <v>717.8590999999999</v>
      </c>
      <c r="L79" s="34"/>
      <c r="M79" s="63"/>
      <c r="N79" s="69"/>
      <c r="O79" s="208"/>
    </row>
    <row r="80" spans="1:9" ht="9" customHeight="1">
      <c r="A80" s="98"/>
      <c r="B80" s="86"/>
      <c r="C80" s="88"/>
      <c r="D80" s="92"/>
      <c r="E80" s="171"/>
      <c r="F80" s="24"/>
      <c r="G80" s="24"/>
      <c r="H80" s="24"/>
      <c r="I80" s="24"/>
    </row>
    <row r="81" spans="1:7" s="91" customFormat="1" ht="53.25" customHeight="1">
      <c r="A81" s="98">
        <f>A62+1</f>
        <v>10</v>
      </c>
      <c r="B81" s="144" t="s">
        <v>141</v>
      </c>
      <c r="C81" s="88"/>
      <c r="D81" s="106" t="s">
        <v>1</v>
      </c>
      <c r="E81" s="66">
        <v>2</v>
      </c>
      <c r="F81" s="65"/>
      <c r="G81" s="24">
        <f>E81*F81</f>
        <v>0</v>
      </c>
    </row>
    <row r="82" spans="1:9" ht="9" customHeight="1">
      <c r="A82" s="87"/>
      <c r="B82" s="86"/>
      <c r="C82" s="88"/>
      <c r="D82" s="92"/>
      <c r="E82" s="171"/>
      <c r="F82" s="24"/>
      <c r="G82" s="24"/>
      <c r="H82" s="24"/>
      <c r="I82" s="24"/>
    </row>
    <row r="83" spans="1:8" s="92" customFormat="1" ht="39.75" customHeight="1">
      <c r="A83" s="98">
        <f>A81+1</f>
        <v>11</v>
      </c>
      <c r="B83" s="199" t="s">
        <v>143</v>
      </c>
      <c r="C83" s="88"/>
      <c r="D83" s="106" t="s">
        <v>0</v>
      </c>
      <c r="E83" s="92">
        <v>48</v>
      </c>
      <c r="F83" s="93"/>
      <c r="G83" s="24">
        <f>E83*F83</f>
        <v>0</v>
      </c>
      <c r="H83" s="93"/>
    </row>
    <row r="84" spans="1:8" ht="9" customHeight="1">
      <c r="A84" s="87"/>
      <c r="B84" s="200"/>
      <c r="C84" s="88"/>
      <c r="D84" s="92"/>
      <c r="E84" s="171"/>
      <c r="F84" s="24"/>
      <c r="G84" s="24"/>
      <c r="H84" s="24"/>
    </row>
    <row r="85" spans="1:9" s="92" customFormat="1" ht="39.75" customHeight="1">
      <c r="A85" s="98">
        <f>A83+1</f>
        <v>12</v>
      </c>
      <c r="B85" s="199" t="s">
        <v>87</v>
      </c>
      <c r="C85" s="88"/>
      <c r="D85" s="106" t="s">
        <v>0</v>
      </c>
      <c r="E85" s="92">
        <v>132</v>
      </c>
      <c r="F85" s="93"/>
      <c r="G85" s="93">
        <f>E85*F85</f>
        <v>0</v>
      </c>
      <c r="H85" s="93"/>
      <c r="I85" s="93"/>
    </row>
    <row r="86" spans="1:9" ht="9" customHeight="1">
      <c r="A86" s="87"/>
      <c r="B86" s="200"/>
      <c r="C86" s="88"/>
      <c r="D86" s="92"/>
      <c r="E86" s="171"/>
      <c r="F86" s="24"/>
      <c r="G86" s="24"/>
      <c r="H86" s="24"/>
      <c r="I86" s="24"/>
    </row>
    <row r="87" spans="1:9" s="92" customFormat="1" ht="51">
      <c r="A87" s="98">
        <f>A85+1</f>
        <v>13</v>
      </c>
      <c r="B87" s="198" t="s">
        <v>88</v>
      </c>
      <c r="C87" s="100"/>
      <c r="D87" s="186" t="s">
        <v>0</v>
      </c>
      <c r="E87" s="91">
        <v>380</v>
      </c>
      <c r="F87" s="99"/>
      <c r="G87" s="99">
        <f>E87*F87</f>
        <v>0</v>
      </c>
      <c r="H87" s="93"/>
      <c r="I87" s="93"/>
    </row>
    <row r="88" spans="1:9" ht="9" customHeight="1">
      <c r="A88" s="87"/>
      <c r="B88" s="200"/>
      <c r="C88" s="88"/>
      <c r="D88" s="92"/>
      <c r="E88" s="171"/>
      <c r="F88" s="24"/>
      <c r="G88" s="24"/>
      <c r="H88" s="24"/>
      <c r="I88" s="24"/>
    </row>
    <row r="89" spans="1:9" s="92" customFormat="1" ht="25.5">
      <c r="A89" s="98">
        <f>A87+1</f>
        <v>14</v>
      </c>
      <c r="B89" s="199" t="s">
        <v>48</v>
      </c>
      <c r="C89" s="88"/>
      <c r="D89" s="106" t="s">
        <v>0</v>
      </c>
      <c r="E89" s="92">
        <v>175</v>
      </c>
      <c r="F89" s="93"/>
      <c r="G89" s="93">
        <f>E89*F89</f>
        <v>0</v>
      </c>
      <c r="H89" s="93"/>
      <c r="I89" s="93"/>
    </row>
    <row r="90" spans="1:9" ht="9" customHeight="1">
      <c r="A90" s="87"/>
      <c r="B90" s="200"/>
      <c r="C90" s="88"/>
      <c r="D90" s="92"/>
      <c r="E90" s="171"/>
      <c r="F90" s="24"/>
      <c r="G90" s="24"/>
      <c r="H90" s="24"/>
      <c r="I90" s="24"/>
    </row>
    <row r="91" spans="1:9" s="92" customFormat="1" ht="12.75">
      <c r="A91" s="87">
        <f>A89+1</f>
        <v>15</v>
      </c>
      <c r="B91" s="199" t="s">
        <v>89</v>
      </c>
      <c r="C91" s="88"/>
      <c r="D91" s="106" t="s">
        <v>0</v>
      </c>
      <c r="E91" s="92">
        <v>180</v>
      </c>
      <c r="F91" s="93"/>
      <c r="G91" s="93">
        <f>E91*F91</f>
        <v>0</v>
      </c>
      <c r="H91" s="93"/>
      <c r="I91" s="93"/>
    </row>
    <row r="92" spans="1:9" ht="9" customHeight="1">
      <c r="A92" s="87"/>
      <c r="B92" s="86"/>
      <c r="C92" s="88"/>
      <c r="D92" s="92"/>
      <c r="E92" s="171"/>
      <c r="F92" s="24"/>
      <c r="G92" s="24"/>
      <c r="H92" s="24"/>
      <c r="I92" s="24"/>
    </row>
    <row r="93" spans="1:7" s="91" customFormat="1" ht="76.5">
      <c r="A93" s="87">
        <f>A91+1</f>
        <v>16</v>
      </c>
      <c r="B93" s="261" t="s">
        <v>90</v>
      </c>
      <c r="C93" s="88"/>
      <c r="D93" s="23" t="s">
        <v>22</v>
      </c>
      <c r="E93" s="66">
        <v>1</v>
      </c>
      <c r="F93" s="24"/>
      <c r="G93" s="93">
        <f>E93*F93</f>
        <v>0</v>
      </c>
    </row>
    <row r="94" spans="1:9" ht="9" customHeight="1">
      <c r="A94" s="87"/>
      <c r="B94" s="86"/>
      <c r="C94" s="88"/>
      <c r="D94" s="92"/>
      <c r="E94" s="171"/>
      <c r="F94" s="24"/>
      <c r="G94" s="24"/>
      <c r="H94" s="24"/>
      <c r="I94" s="24"/>
    </row>
    <row r="95" spans="1:9" s="7" customFormat="1" ht="15" thickBot="1">
      <c r="A95" s="173" t="s">
        <v>234</v>
      </c>
      <c r="B95" s="176"/>
      <c r="C95" s="177"/>
      <c r="D95" s="178"/>
      <c r="E95" s="179"/>
      <c r="F95" s="180"/>
      <c r="G95" s="181">
        <f>ROUND(SUM(G7:G93),0)</f>
        <v>0</v>
      </c>
      <c r="H95" s="180"/>
      <c r="I95" s="181"/>
    </row>
    <row r="96" spans="1:9" ht="14.25">
      <c r="A96" s="92"/>
      <c r="B96" s="104"/>
      <c r="C96" s="107"/>
      <c r="D96" s="92"/>
      <c r="E96" s="92"/>
      <c r="F96" s="92"/>
      <c r="G96" s="92"/>
      <c r="H96" s="92"/>
      <c r="I96" s="92"/>
    </row>
    <row r="97" spans="2:3" s="92" customFormat="1" ht="12.75">
      <c r="B97" s="104"/>
      <c r="C97" s="107"/>
    </row>
    <row r="98" spans="1:9" ht="14.25">
      <c r="A98" s="92"/>
      <c r="B98" s="104"/>
      <c r="C98" s="107"/>
      <c r="D98" s="92"/>
      <c r="E98" s="92"/>
      <c r="F98" s="92"/>
      <c r="G98" s="92"/>
      <c r="H98" s="92"/>
      <c r="I98" s="92"/>
    </row>
    <row r="99" spans="1:9" ht="14.25">
      <c r="A99" s="92"/>
      <c r="B99" s="53"/>
      <c r="C99" s="107"/>
      <c r="D99" s="92"/>
      <c r="E99" s="92"/>
      <c r="F99" s="92"/>
      <c r="G99" s="92"/>
      <c r="H99" s="92"/>
      <c r="I99" s="92"/>
    </row>
    <row r="100" spans="1:9" ht="14.25">
      <c r="A100" s="92"/>
      <c r="B100" s="104"/>
      <c r="C100" s="107"/>
      <c r="D100" s="92"/>
      <c r="E100" s="92"/>
      <c r="F100" s="92"/>
      <c r="G100" s="92"/>
      <c r="H100" s="92"/>
      <c r="I100" s="92"/>
    </row>
    <row r="101" spans="1:9" ht="9" customHeight="1">
      <c r="A101" s="153"/>
      <c r="B101" s="86"/>
      <c r="C101" s="88"/>
      <c r="D101" s="92"/>
      <c r="E101" s="171"/>
      <c r="F101" s="24"/>
      <c r="G101" s="24"/>
      <c r="H101" s="24"/>
      <c r="I101" s="24"/>
    </row>
    <row r="102" spans="1:9" ht="14.25">
      <c r="A102" s="92"/>
      <c r="B102" s="104"/>
      <c r="C102" s="107"/>
      <c r="D102" s="92"/>
      <c r="E102" s="92"/>
      <c r="F102" s="92"/>
      <c r="G102" s="92"/>
      <c r="H102" s="92"/>
      <c r="I102" s="92"/>
    </row>
    <row r="103" spans="1:9" ht="14.25">
      <c r="A103" s="92"/>
      <c r="B103" s="104"/>
      <c r="C103" s="107"/>
      <c r="D103" s="92"/>
      <c r="E103" s="92"/>
      <c r="F103" s="92"/>
      <c r="G103" s="92"/>
      <c r="H103" s="92"/>
      <c r="I103" s="92"/>
    </row>
    <row r="104" spans="1:9" ht="14.25">
      <c r="A104" s="92"/>
      <c r="B104" s="104"/>
      <c r="C104" s="107"/>
      <c r="D104" s="92"/>
      <c r="E104" s="92"/>
      <c r="F104" s="92"/>
      <c r="G104" s="92"/>
      <c r="H104" s="92"/>
      <c r="I104" s="92"/>
    </row>
    <row r="105" spans="1:9" ht="14.25">
      <c r="A105" s="92"/>
      <c r="B105" s="104"/>
      <c r="C105" s="107"/>
      <c r="D105" s="92"/>
      <c r="E105" s="92"/>
      <c r="F105" s="92"/>
      <c r="G105" s="92"/>
      <c r="H105" s="92"/>
      <c r="I105" s="92"/>
    </row>
    <row r="106" spans="1:9" ht="14.25">
      <c r="A106" s="92"/>
      <c r="B106" s="104"/>
      <c r="C106" s="107"/>
      <c r="D106" s="92"/>
      <c r="E106" s="92"/>
      <c r="F106" s="92"/>
      <c r="G106" s="92"/>
      <c r="H106" s="92"/>
      <c r="I106" s="92"/>
    </row>
    <row r="107" spans="1:9" ht="14.25">
      <c r="A107" s="92"/>
      <c r="B107" s="104"/>
      <c r="C107" s="107"/>
      <c r="D107" s="92"/>
      <c r="E107" s="92"/>
      <c r="F107" s="92"/>
      <c r="G107" s="92"/>
      <c r="H107" s="92"/>
      <c r="I107" s="92"/>
    </row>
    <row r="108" spans="1:9" ht="14.25">
      <c r="A108" s="92"/>
      <c r="B108" s="104"/>
      <c r="C108" s="107"/>
      <c r="D108" s="92"/>
      <c r="E108" s="92"/>
      <c r="F108" s="92"/>
      <c r="G108" s="92"/>
      <c r="H108" s="92"/>
      <c r="I108" s="92"/>
    </row>
    <row r="109" spans="1:9" ht="14.25">
      <c r="A109" s="92"/>
      <c r="B109" s="104"/>
      <c r="C109" s="107"/>
      <c r="D109" s="92"/>
      <c r="E109" s="92"/>
      <c r="F109" s="92"/>
      <c r="G109" s="92"/>
      <c r="H109" s="92"/>
      <c r="I109" s="92"/>
    </row>
    <row r="110" spans="1:9" ht="14.25">
      <c r="A110" s="92"/>
      <c r="B110" s="104"/>
      <c r="C110" s="107"/>
      <c r="D110" s="92"/>
      <c r="E110" s="92"/>
      <c r="F110" s="92"/>
      <c r="G110" s="92"/>
      <c r="H110" s="92"/>
      <c r="I110" s="92"/>
    </row>
    <row r="111" spans="1:9" ht="14.25">
      <c r="A111" s="92"/>
      <c r="B111" s="104"/>
      <c r="C111" s="107"/>
      <c r="D111" s="92"/>
      <c r="E111" s="92"/>
      <c r="F111" s="92"/>
      <c r="G111" s="92"/>
      <c r="H111" s="92"/>
      <c r="I111" s="92"/>
    </row>
    <row r="112" spans="1:9" ht="14.25">
      <c r="A112" s="92"/>
      <c r="B112" s="104"/>
      <c r="C112" s="107"/>
      <c r="D112" s="92"/>
      <c r="E112" s="92"/>
      <c r="F112" s="92"/>
      <c r="G112" s="92"/>
      <c r="H112" s="92"/>
      <c r="I112" s="92"/>
    </row>
    <row r="113" spans="1:9" ht="14.25">
      <c r="A113" s="92"/>
      <c r="B113" s="104"/>
      <c r="C113" s="107"/>
      <c r="D113" s="92"/>
      <c r="E113" s="92"/>
      <c r="F113" s="92"/>
      <c r="G113" s="92"/>
      <c r="H113" s="92"/>
      <c r="I113" s="92"/>
    </row>
    <row r="114" spans="1:9" ht="14.25">
      <c r="A114" s="92"/>
      <c r="B114" s="104"/>
      <c r="C114" s="107"/>
      <c r="D114" s="92"/>
      <c r="E114" s="92"/>
      <c r="F114" s="92"/>
      <c r="G114" s="92"/>
      <c r="H114" s="92"/>
      <c r="I114" s="92"/>
    </row>
    <row r="115" spans="1:9" ht="14.25">
      <c r="A115" s="92"/>
      <c r="B115" s="104"/>
      <c r="C115" s="107"/>
      <c r="D115" s="92"/>
      <c r="E115" s="92"/>
      <c r="F115" s="92"/>
      <c r="G115" s="92"/>
      <c r="H115" s="92"/>
      <c r="I115" s="92"/>
    </row>
    <row r="116" spans="1:9" ht="14.25">
      <c r="A116" s="92"/>
      <c r="B116" s="104"/>
      <c r="C116" s="107"/>
      <c r="D116" s="92"/>
      <c r="E116" s="92"/>
      <c r="F116" s="92"/>
      <c r="G116" s="92"/>
      <c r="H116" s="92"/>
      <c r="I116" s="92"/>
    </row>
    <row r="117" spans="1:9" ht="14.25">
      <c r="A117" s="92"/>
      <c r="B117" s="104"/>
      <c r="C117" s="107"/>
      <c r="D117" s="92"/>
      <c r="E117" s="92"/>
      <c r="F117" s="92"/>
      <c r="G117" s="92"/>
      <c r="H117" s="92"/>
      <c r="I117" s="92"/>
    </row>
    <row r="118" spans="1:9" ht="14.25">
      <c r="A118" s="92"/>
      <c r="B118" s="104"/>
      <c r="C118" s="107"/>
      <c r="D118" s="92"/>
      <c r="E118" s="92"/>
      <c r="F118" s="92"/>
      <c r="G118" s="92"/>
      <c r="H118" s="92"/>
      <c r="I118" s="92"/>
    </row>
    <row r="119" spans="1:9" ht="14.25">
      <c r="A119" s="92"/>
      <c r="B119" s="104"/>
      <c r="C119" s="107"/>
      <c r="D119" s="92"/>
      <c r="E119" s="92"/>
      <c r="F119" s="92"/>
      <c r="G119" s="92"/>
      <c r="H119" s="92"/>
      <c r="I119" s="92"/>
    </row>
    <row r="120" spans="1:9" ht="14.25">
      <c r="A120" s="92"/>
      <c r="B120" s="104"/>
      <c r="C120" s="107"/>
      <c r="D120" s="92"/>
      <c r="E120" s="92"/>
      <c r="F120" s="92"/>
      <c r="G120" s="92"/>
      <c r="H120" s="92"/>
      <c r="I120" s="92"/>
    </row>
    <row r="121" spans="1:9" ht="14.25">
      <c r="A121" s="92"/>
      <c r="B121" s="104"/>
      <c r="C121" s="107"/>
      <c r="D121" s="92"/>
      <c r="E121" s="92"/>
      <c r="F121" s="92"/>
      <c r="G121" s="92"/>
      <c r="H121" s="92"/>
      <c r="I121" s="92"/>
    </row>
    <row r="122" spans="1:9" ht="14.25">
      <c r="A122" s="92"/>
      <c r="B122" s="104"/>
      <c r="C122" s="107"/>
      <c r="D122" s="92"/>
      <c r="E122" s="92"/>
      <c r="F122" s="92"/>
      <c r="G122" s="92"/>
      <c r="H122" s="92"/>
      <c r="I122" s="92"/>
    </row>
    <row r="123" spans="1:9" ht="14.25">
      <c r="A123" s="92"/>
      <c r="B123" s="104"/>
      <c r="C123" s="107"/>
      <c r="D123" s="92"/>
      <c r="E123" s="92"/>
      <c r="F123" s="92"/>
      <c r="G123" s="92"/>
      <c r="H123" s="92"/>
      <c r="I123" s="92"/>
    </row>
    <row r="124" spans="1:9" ht="14.25">
      <c r="A124" s="92"/>
      <c r="B124" s="104"/>
      <c r="C124" s="107"/>
      <c r="D124" s="92"/>
      <c r="E124" s="92"/>
      <c r="F124" s="92"/>
      <c r="G124" s="92"/>
      <c r="H124" s="92"/>
      <c r="I124" s="92"/>
    </row>
    <row r="125" spans="1:9" ht="14.25">
      <c r="A125" s="92"/>
      <c r="B125" s="104"/>
      <c r="C125" s="107"/>
      <c r="D125" s="92"/>
      <c r="E125" s="92"/>
      <c r="F125" s="92"/>
      <c r="G125" s="92"/>
      <c r="H125" s="92"/>
      <c r="I125" s="92"/>
    </row>
    <row r="126" spans="1:9" ht="14.25">
      <c r="A126" s="92"/>
      <c r="B126" s="104"/>
      <c r="C126" s="107"/>
      <c r="D126" s="92"/>
      <c r="E126" s="92"/>
      <c r="F126" s="92"/>
      <c r="G126" s="92"/>
      <c r="H126" s="92"/>
      <c r="I126" s="92"/>
    </row>
    <row r="127" spans="1:9" ht="14.25">
      <c r="A127" s="92"/>
      <c r="B127" s="104"/>
      <c r="C127" s="107"/>
      <c r="D127" s="92"/>
      <c r="E127" s="92"/>
      <c r="F127" s="92"/>
      <c r="G127" s="92"/>
      <c r="H127" s="92"/>
      <c r="I127" s="92"/>
    </row>
    <row r="128" spans="1:9" ht="14.25">
      <c r="A128" s="92"/>
      <c r="B128" s="104"/>
      <c r="C128" s="107"/>
      <c r="D128" s="92"/>
      <c r="E128" s="92"/>
      <c r="F128" s="92"/>
      <c r="G128" s="92"/>
      <c r="H128" s="92"/>
      <c r="I128" s="92"/>
    </row>
    <row r="129" spans="1:9" ht="14.25">
      <c r="A129" s="92"/>
      <c r="B129" s="104"/>
      <c r="C129" s="107"/>
      <c r="D129" s="92"/>
      <c r="E129" s="92"/>
      <c r="F129" s="92"/>
      <c r="G129" s="92"/>
      <c r="H129" s="92"/>
      <c r="I129" s="92"/>
    </row>
    <row r="130" spans="1:9" ht="14.25">
      <c r="A130" s="92"/>
      <c r="B130" s="104"/>
      <c r="C130" s="107"/>
      <c r="D130" s="92"/>
      <c r="E130" s="92"/>
      <c r="F130" s="92"/>
      <c r="G130" s="92"/>
      <c r="H130" s="92"/>
      <c r="I130" s="92"/>
    </row>
    <row r="131" spans="1:9" ht="14.25">
      <c r="A131" s="92"/>
      <c r="B131" s="104"/>
      <c r="C131" s="107"/>
      <c r="D131" s="92"/>
      <c r="E131" s="92"/>
      <c r="F131" s="92"/>
      <c r="G131" s="92"/>
      <c r="H131" s="92"/>
      <c r="I131" s="92"/>
    </row>
    <row r="132" spans="1:9" ht="14.25">
      <c r="A132" s="92"/>
      <c r="B132" s="104"/>
      <c r="C132" s="107"/>
      <c r="D132" s="92"/>
      <c r="E132" s="92"/>
      <c r="F132" s="92"/>
      <c r="G132" s="92"/>
      <c r="H132" s="92"/>
      <c r="I132" s="92"/>
    </row>
    <row r="133" spans="1:9" ht="14.25">
      <c r="A133" s="92"/>
      <c r="B133" s="104"/>
      <c r="C133" s="107"/>
      <c r="D133" s="92"/>
      <c r="E133" s="92"/>
      <c r="F133" s="92"/>
      <c r="G133" s="92"/>
      <c r="H133" s="92"/>
      <c r="I133" s="92"/>
    </row>
    <row r="134" spans="1:9" ht="14.25">
      <c r="A134" s="92"/>
      <c r="B134" s="104"/>
      <c r="C134" s="107"/>
      <c r="D134" s="92"/>
      <c r="E134" s="92"/>
      <c r="F134" s="92"/>
      <c r="G134" s="92"/>
      <c r="H134" s="92"/>
      <c r="I134" s="92"/>
    </row>
    <row r="135" spans="1:9" ht="14.25">
      <c r="A135" s="92"/>
      <c r="B135" s="104"/>
      <c r="C135" s="107"/>
      <c r="D135" s="92"/>
      <c r="E135" s="92"/>
      <c r="F135" s="92"/>
      <c r="G135" s="92"/>
      <c r="H135" s="92"/>
      <c r="I135" s="92"/>
    </row>
    <row r="136" spans="1:9" ht="14.25">
      <c r="A136" s="92"/>
      <c r="B136" s="104"/>
      <c r="C136" s="107"/>
      <c r="D136" s="92"/>
      <c r="E136" s="92"/>
      <c r="F136" s="92"/>
      <c r="G136" s="92"/>
      <c r="H136" s="92"/>
      <c r="I136" s="92"/>
    </row>
    <row r="137" spans="1:9" ht="14.25">
      <c r="A137" s="92"/>
      <c r="B137" s="104"/>
      <c r="C137" s="107"/>
      <c r="D137" s="92"/>
      <c r="E137" s="92"/>
      <c r="F137" s="92"/>
      <c r="G137" s="92"/>
      <c r="H137" s="92"/>
      <c r="I137" s="92"/>
    </row>
    <row r="138" spans="1:9" ht="14.25">
      <c r="A138" s="92"/>
      <c r="B138" s="104"/>
      <c r="C138" s="107"/>
      <c r="D138" s="92"/>
      <c r="E138" s="92"/>
      <c r="F138" s="92"/>
      <c r="G138" s="92"/>
      <c r="H138" s="92"/>
      <c r="I138" s="92"/>
    </row>
    <row r="139" spans="1:9" ht="14.25">
      <c r="A139" s="92"/>
      <c r="B139" s="104"/>
      <c r="C139" s="107"/>
      <c r="D139" s="92"/>
      <c r="E139" s="92"/>
      <c r="F139" s="92"/>
      <c r="G139" s="92"/>
      <c r="H139" s="92"/>
      <c r="I139" s="92"/>
    </row>
    <row r="140" spans="1:9" ht="14.25">
      <c r="A140" s="92"/>
      <c r="B140" s="104"/>
      <c r="C140" s="107"/>
      <c r="D140" s="92"/>
      <c r="E140" s="92"/>
      <c r="F140" s="92"/>
      <c r="G140" s="92"/>
      <c r="H140" s="92"/>
      <c r="I140" s="92"/>
    </row>
    <row r="141" spans="1:9" ht="14.25">
      <c r="A141" s="92"/>
      <c r="B141" s="104"/>
      <c r="C141" s="107"/>
      <c r="D141" s="92"/>
      <c r="E141" s="92"/>
      <c r="F141" s="92"/>
      <c r="G141" s="92"/>
      <c r="H141" s="92"/>
      <c r="I141" s="92"/>
    </row>
    <row r="142" spans="1:9" ht="14.25">
      <c r="A142" s="92"/>
      <c r="B142" s="104"/>
      <c r="C142" s="107"/>
      <c r="D142" s="92"/>
      <c r="E142" s="92"/>
      <c r="F142" s="92"/>
      <c r="G142" s="92"/>
      <c r="H142" s="92"/>
      <c r="I142" s="92"/>
    </row>
    <row r="143" spans="1:9" ht="14.25">
      <c r="A143" s="92"/>
      <c r="B143" s="104"/>
      <c r="C143" s="107"/>
      <c r="D143" s="92"/>
      <c r="E143" s="92"/>
      <c r="F143" s="92"/>
      <c r="G143" s="92"/>
      <c r="H143" s="92"/>
      <c r="I143" s="92"/>
    </row>
    <row r="144" spans="1:9" ht="14.25">
      <c r="A144" s="92"/>
      <c r="B144" s="104"/>
      <c r="C144" s="107"/>
      <c r="D144" s="92"/>
      <c r="E144" s="92"/>
      <c r="F144" s="92"/>
      <c r="G144" s="92"/>
      <c r="H144" s="92"/>
      <c r="I144" s="92"/>
    </row>
    <row r="145" spans="1:9" ht="14.25">
      <c r="A145" s="92"/>
      <c r="B145" s="104"/>
      <c r="C145" s="107"/>
      <c r="D145" s="92"/>
      <c r="E145" s="92"/>
      <c r="F145" s="92"/>
      <c r="G145" s="92"/>
      <c r="H145" s="92"/>
      <c r="I145" s="92"/>
    </row>
    <row r="146" spans="1:9" ht="14.25">
      <c r="A146" s="92"/>
      <c r="B146" s="104"/>
      <c r="C146" s="107"/>
      <c r="D146" s="92"/>
      <c r="E146" s="92"/>
      <c r="F146" s="92"/>
      <c r="G146" s="92"/>
      <c r="H146" s="92"/>
      <c r="I146" s="92"/>
    </row>
    <row r="147" spans="1:9" ht="14.25">
      <c r="A147" s="92"/>
      <c r="B147" s="104"/>
      <c r="C147" s="107"/>
      <c r="D147" s="92"/>
      <c r="E147" s="92"/>
      <c r="F147" s="92"/>
      <c r="G147" s="92"/>
      <c r="H147" s="92"/>
      <c r="I147" s="92"/>
    </row>
    <row r="148" spans="1:9" ht="14.25">
      <c r="A148" s="92"/>
      <c r="B148" s="104"/>
      <c r="C148" s="107"/>
      <c r="D148" s="92"/>
      <c r="E148" s="92"/>
      <c r="F148" s="92"/>
      <c r="G148" s="92"/>
      <c r="H148" s="92"/>
      <c r="I148" s="92"/>
    </row>
    <row r="149" spans="1:9" ht="14.25">
      <c r="A149" s="92"/>
      <c r="B149" s="104"/>
      <c r="C149" s="107"/>
      <c r="D149" s="92"/>
      <c r="E149" s="92"/>
      <c r="F149" s="92"/>
      <c r="G149" s="92"/>
      <c r="H149" s="92"/>
      <c r="I149" s="92"/>
    </row>
    <row r="150" spans="1:9" ht="14.25">
      <c r="A150" s="92"/>
      <c r="B150" s="104"/>
      <c r="C150" s="107"/>
      <c r="D150" s="92"/>
      <c r="E150" s="92"/>
      <c r="F150" s="92"/>
      <c r="G150" s="92"/>
      <c r="H150" s="92"/>
      <c r="I150" s="92"/>
    </row>
    <row r="151" spans="1:9" ht="14.25">
      <c r="A151" s="92"/>
      <c r="B151" s="104"/>
      <c r="C151" s="107"/>
      <c r="D151" s="92"/>
      <c r="E151" s="92"/>
      <c r="F151" s="92"/>
      <c r="G151" s="92"/>
      <c r="H151" s="92"/>
      <c r="I151" s="92"/>
    </row>
    <row r="152" spans="1:9" ht="14.25">
      <c r="A152" s="92"/>
      <c r="B152" s="104"/>
      <c r="C152" s="107"/>
      <c r="D152" s="92"/>
      <c r="E152" s="92"/>
      <c r="F152" s="92"/>
      <c r="G152" s="92"/>
      <c r="H152" s="92"/>
      <c r="I152" s="92"/>
    </row>
    <row r="153" spans="1:9" ht="14.25">
      <c r="A153" s="92"/>
      <c r="B153" s="104"/>
      <c r="C153" s="107"/>
      <c r="D153" s="92"/>
      <c r="E153" s="92"/>
      <c r="F153" s="92"/>
      <c r="G153" s="92"/>
      <c r="H153" s="92"/>
      <c r="I153" s="92"/>
    </row>
    <row r="154" spans="1:9" ht="14.25">
      <c r="A154" s="92"/>
      <c r="B154" s="104"/>
      <c r="C154" s="107"/>
      <c r="D154" s="92"/>
      <c r="E154" s="92"/>
      <c r="F154" s="92"/>
      <c r="G154" s="92"/>
      <c r="H154" s="92"/>
      <c r="I154" s="92"/>
    </row>
    <row r="155" spans="1:9" ht="14.25">
      <c r="A155" s="92"/>
      <c r="B155" s="104"/>
      <c r="C155" s="107"/>
      <c r="D155" s="92"/>
      <c r="E155" s="92"/>
      <c r="F155" s="92"/>
      <c r="G155" s="92"/>
      <c r="H155" s="92"/>
      <c r="I155" s="92"/>
    </row>
    <row r="156" spans="1:9" ht="14.25">
      <c r="A156" s="92"/>
      <c r="B156" s="104"/>
      <c r="C156" s="107"/>
      <c r="D156" s="92"/>
      <c r="E156" s="92"/>
      <c r="F156" s="92"/>
      <c r="G156" s="92"/>
      <c r="H156" s="92"/>
      <c r="I156" s="92"/>
    </row>
    <row r="157" spans="1:9" ht="14.25">
      <c r="A157" s="92"/>
      <c r="B157" s="104"/>
      <c r="C157" s="107"/>
      <c r="D157" s="92"/>
      <c r="E157" s="92"/>
      <c r="F157" s="92"/>
      <c r="G157" s="92"/>
      <c r="H157" s="92"/>
      <c r="I157" s="92"/>
    </row>
    <row r="158" spans="1:9" ht="14.25">
      <c r="A158" s="92"/>
      <c r="B158" s="104"/>
      <c r="C158" s="107"/>
      <c r="D158" s="92"/>
      <c r="E158" s="92"/>
      <c r="F158" s="92"/>
      <c r="G158" s="92"/>
      <c r="H158" s="92"/>
      <c r="I158" s="92"/>
    </row>
    <row r="159" spans="1:9" ht="14.25">
      <c r="A159" s="92"/>
      <c r="B159" s="104"/>
      <c r="C159" s="107"/>
      <c r="D159" s="92"/>
      <c r="E159" s="92"/>
      <c r="F159" s="92"/>
      <c r="G159" s="92"/>
      <c r="H159" s="92"/>
      <c r="I159" s="92"/>
    </row>
    <row r="160" spans="1:9" ht="14.25">
      <c r="A160" s="92"/>
      <c r="B160" s="104"/>
      <c r="C160" s="107"/>
      <c r="D160" s="92"/>
      <c r="E160" s="92"/>
      <c r="F160" s="92"/>
      <c r="G160" s="92"/>
      <c r="H160" s="92"/>
      <c r="I160" s="92"/>
    </row>
    <row r="161" spans="1:9" ht="14.25">
      <c r="A161" s="92"/>
      <c r="B161" s="104"/>
      <c r="C161" s="107"/>
      <c r="D161" s="92"/>
      <c r="E161" s="92"/>
      <c r="F161" s="92"/>
      <c r="G161" s="92"/>
      <c r="H161" s="92"/>
      <c r="I161" s="92"/>
    </row>
    <row r="162" spans="1:9" ht="14.25">
      <c r="A162" s="92"/>
      <c r="B162" s="104"/>
      <c r="C162" s="107"/>
      <c r="D162" s="92"/>
      <c r="E162" s="92"/>
      <c r="F162" s="92"/>
      <c r="G162" s="92"/>
      <c r="H162" s="92"/>
      <c r="I162" s="92"/>
    </row>
    <row r="163" spans="1:9" ht="14.25">
      <c r="A163" s="92"/>
      <c r="B163" s="104"/>
      <c r="C163" s="107"/>
      <c r="D163" s="92"/>
      <c r="E163" s="92"/>
      <c r="F163" s="92"/>
      <c r="G163" s="92"/>
      <c r="H163" s="92"/>
      <c r="I163" s="92"/>
    </row>
    <row r="164" spans="1:9" ht="14.25">
      <c r="A164" s="92"/>
      <c r="B164" s="104"/>
      <c r="C164" s="107"/>
      <c r="D164" s="92"/>
      <c r="E164" s="92"/>
      <c r="F164" s="92"/>
      <c r="G164" s="92"/>
      <c r="H164" s="92"/>
      <c r="I164" s="92"/>
    </row>
    <row r="165" spans="1:9" ht="14.25">
      <c r="A165" s="92"/>
      <c r="B165" s="104"/>
      <c r="C165" s="107"/>
      <c r="D165" s="92"/>
      <c r="E165" s="92"/>
      <c r="F165" s="92"/>
      <c r="G165" s="92"/>
      <c r="H165" s="92"/>
      <c r="I165" s="92"/>
    </row>
    <row r="166" spans="1:9" ht="14.25">
      <c r="A166" s="92"/>
      <c r="B166" s="104"/>
      <c r="C166" s="107"/>
      <c r="D166" s="92"/>
      <c r="E166" s="92"/>
      <c r="F166" s="92"/>
      <c r="G166" s="92"/>
      <c r="H166" s="92"/>
      <c r="I166" s="92"/>
    </row>
    <row r="167" spans="1:9" ht="14.25">
      <c r="A167" s="92"/>
      <c r="B167" s="104"/>
      <c r="C167" s="107"/>
      <c r="D167" s="92"/>
      <c r="E167" s="92"/>
      <c r="F167" s="92"/>
      <c r="G167" s="92"/>
      <c r="H167" s="92"/>
      <c r="I167" s="92"/>
    </row>
    <row r="168" spans="1:9" ht="14.25">
      <c r="A168" s="92"/>
      <c r="B168" s="104"/>
      <c r="C168" s="107"/>
      <c r="D168" s="92"/>
      <c r="E168" s="92"/>
      <c r="F168" s="92"/>
      <c r="G168" s="92"/>
      <c r="H168" s="92"/>
      <c r="I168" s="92"/>
    </row>
    <row r="169" spans="1:9" ht="14.25">
      <c r="A169" s="92"/>
      <c r="B169" s="104"/>
      <c r="C169" s="107"/>
      <c r="D169" s="92"/>
      <c r="E169" s="92"/>
      <c r="F169" s="92"/>
      <c r="G169" s="92"/>
      <c r="H169" s="92"/>
      <c r="I169" s="92"/>
    </row>
    <row r="170" spans="1:9" ht="14.25">
      <c r="A170" s="92"/>
      <c r="B170" s="104"/>
      <c r="C170" s="107"/>
      <c r="D170" s="92"/>
      <c r="E170" s="92"/>
      <c r="F170" s="92"/>
      <c r="G170" s="92"/>
      <c r="H170" s="92"/>
      <c r="I170" s="92"/>
    </row>
    <row r="171" spans="1:9" ht="14.25">
      <c r="A171" s="92"/>
      <c r="B171" s="104"/>
      <c r="C171" s="107"/>
      <c r="D171" s="92"/>
      <c r="E171" s="92"/>
      <c r="F171" s="92"/>
      <c r="G171" s="92"/>
      <c r="H171" s="92"/>
      <c r="I171" s="92"/>
    </row>
    <row r="172" spans="1:9" ht="14.25">
      <c r="A172" s="92"/>
      <c r="B172" s="104"/>
      <c r="C172" s="107"/>
      <c r="D172" s="92"/>
      <c r="E172" s="92"/>
      <c r="F172" s="92"/>
      <c r="G172" s="92"/>
      <c r="H172" s="92"/>
      <c r="I172" s="92"/>
    </row>
    <row r="173" spans="1:9" ht="14.25">
      <c r="A173" s="92"/>
      <c r="B173" s="104"/>
      <c r="C173" s="107"/>
      <c r="D173" s="92"/>
      <c r="E173" s="92"/>
      <c r="F173" s="92"/>
      <c r="G173" s="92"/>
      <c r="H173" s="92"/>
      <c r="I173" s="92"/>
    </row>
    <row r="174" spans="1:9" ht="14.25">
      <c r="A174" s="92"/>
      <c r="B174" s="104"/>
      <c r="C174" s="107"/>
      <c r="D174" s="92"/>
      <c r="E174" s="92"/>
      <c r="F174" s="92"/>
      <c r="G174" s="92"/>
      <c r="H174" s="92"/>
      <c r="I174" s="92"/>
    </row>
    <row r="175" spans="1:9" ht="14.25">
      <c r="A175" s="92"/>
      <c r="B175" s="104"/>
      <c r="C175" s="107"/>
      <c r="D175" s="92"/>
      <c r="E175" s="92"/>
      <c r="F175" s="92"/>
      <c r="G175" s="92"/>
      <c r="H175" s="92"/>
      <c r="I175" s="92"/>
    </row>
    <row r="176" spans="1:9" ht="14.25">
      <c r="A176" s="92"/>
      <c r="B176" s="104"/>
      <c r="C176" s="107"/>
      <c r="D176" s="92"/>
      <c r="E176" s="92"/>
      <c r="F176" s="92"/>
      <c r="G176" s="92"/>
      <c r="H176" s="92"/>
      <c r="I176" s="92"/>
    </row>
    <row r="177" spans="1:9" ht="14.25">
      <c r="A177" s="92"/>
      <c r="B177" s="104"/>
      <c r="C177" s="107"/>
      <c r="D177" s="92"/>
      <c r="E177" s="92"/>
      <c r="F177" s="92"/>
      <c r="G177" s="92"/>
      <c r="H177" s="92"/>
      <c r="I177" s="92"/>
    </row>
    <row r="178" spans="1:9" ht="14.25">
      <c r="A178" s="92"/>
      <c r="B178" s="104"/>
      <c r="C178" s="107"/>
      <c r="D178" s="92"/>
      <c r="E178" s="92"/>
      <c r="F178" s="92"/>
      <c r="G178" s="92"/>
      <c r="H178" s="92"/>
      <c r="I178" s="92"/>
    </row>
    <row r="179" spans="1:9" ht="14.25">
      <c r="A179" s="92"/>
      <c r="B179" s="104"/>
      <c r="C179" s="107"/>
      <c r="D179" s="92"/>
      <c r="E179" s="92"/>
      <c r="F179" s="92"/>
      <c r="G179" s="92"/>
      <c r="H179" s="92"/>
      <c r="I179" s="92"/>
    </row>
    <row r="180" spans="1:9" ht="14.25">
      <c r="A180" s="92"/>
      <c r="B180" s="104"/>
      <c r="C180" s="107"/>
      <c r="D180" s="92"/>
      <c r="E180" s="92"/>
      <c r="F180" s="92"/>
      <c r="G180" s="92"/>
      <c r="H180" s="92"/>
      <c r="I180" s="92"/>
    </row>
    <row r="181" spans="1:9" ht="14.25">
      <c r="A181" s="92"/>
      <c r="B181" s="104"/>
      <c r="C181" s="107"/>
      <c r="D181" s="92"/>
      <c r="E181" s="92"/>
      <c r="F181" s="92"/>
      <c r="G181" s="92"/>
      <c r="H181" s="92"/>
      <c r="I181" s="92"/>
    </row>
    <row r="182" spans="1:9" ht="14.25">
      <c r="A182" s="92"/>
      <c r="B182" s="104"/>
      <c r="C182" s="107"/>
      <c r="D182" s="92"/>
      <c r="E182" s="92"/>
      <c r="F182" s="92"/>
      <c r="G182" s="92"/>
      <c r="H182" s="92"/>
      <c r="I182" s="92"/>
    </row>
    <row r="183" spans="1:9" ht="14.25">
      <c r="A183" s="92"/>
      <c r="B183" s="104"/>
      <c r="C183" s="107"/>
      <c r="D183" s="92"/>
      <c r="E183" s="92"/>
      <c r="F183" s="92"/>
      <c r="G183" s="92"/>
      <c r="H183" s="92"/>
      <c r="I183" s="92"/>
    </row>
    <row r="184" spans="1:9" ht="14.25">
      <c r="A184" s="92"/>
      <c r="B184" s="104"/>
      <c r="C184" s="107"/>
      <c r="D184" s="92"/>
      <c r="E184" s="92"/>
      <c r="F184" s="92"/>
      <c r="G184" s="92"/>
      <c r="H184" s="92"/>
      <c r="I184" s="92"/>
    </row>
    <row r="185" spans="1:9" ht="14.25">
      <c r="A185" s="92"/>
      <c r="B185" s="104"/>
      <c r="C185" s="107"/>
      <c r="D185" s="92"/>
      <c r="E185" s="92"/>
      <c r="F185" s="92"/>
      <c r="G185" s="92"/>
      <c r="H185" s="92"/>
      <c r="I185" s="92"/>
    </row>
    <row r="186" spans="1:9" ht="14.25">
      <c r="A186" s="92"/>
      <c r="B186" s="104"/>
      <c r="C186" s="107"/>
      <c r="D186" s="92"/>
      <c r="E186" s="92"/>
      <c r="F186" s="92"/>
      <c r="G186" s="92"/>
      <c r="H186" s="92"/>
      <c r="I186" s="92"/>
    </row>
    <row r="187" spans="1:9" ht="14.25">
      <c r="A187" s="92"/>
      <c r="B187" s="104"/>
      <c r="C187" s="107"/>
      <c r="D187" s="92"/>
      <c r="E187" s="92"/>
      <c r="F187" s="92"/>
      <c r="G187" s="92"/>
      <c r="H187" s="92"/>
      <c r="I187" s="92"/>
    </row>
    <row r="188" spans="1:9" ht="14.25">
      <c r="A188" s="92"/>
      <c r="B188" s="104"/>
      <c r="C188" s="107"/>
      <c r="D188" s="92"/>
      <c r="E188" s="92"/>
      <c r="F188" s="92"/>
      <c r="G188" s="92"/>
      <c r="H188" s="92"/>
      <c r="I188" s="92"/>
    </row>
    <row r="189" spans="1:9" ht="14.25">
      <c r="A189" s="92"/>
      <c r="B189" s="104"/>
      <c r="C189" s="107"/>
      <c r="D189" s="92"/>
      <c r="E189" s="92"/>
      <c r="F189" s="92"/>
      <c r="G189" s="92"/>
      <c r="H189" s="92"/>
      <c r="I189" s="92"/>
    </row>
    <row r="190" spans="1:9" ht="14.25">
      <c r="A190" s="92"/>
      <c r="B190" s="104"/>
      <c r="C190" s="107"/>
      <c r="D190" s="92"/>
      <c r="E190" s="92"/>
      <c r="F190" s="92"/>
      <c r="G190" s="92"/>
      <c r="H190" s="92"/>
      <c r="I190" s="92"/>
    </row>
    <row r="191" spans="1:9" ht="14.25">
      <c r="A191" s="92"/>
      <c r="B191" s="104"/>
      <c r="C191" s="107"/>
      <c r="D191" s="92"/>
      <c r="E191" s="92"/>
      <c r="F191" s="92"/>
      <c r="G191" s="92"/>
      <c r="H191" s="92"/>
      <c r="I191" s="92"/>
    </row>
    <row r="192" spans="1:9" ht="14.25">
      <c r="A192" s="92"/>
      <c r="B192" s="104"/>
      <c r="C192" s="107"/>
      <c r="D192" s="92"/>
      <c r="E192" s="92"/>
      <c r="F192" s="92"/>
      <c r="G192" s="92"/>
      <c r="H192" s="92"/>
      <c r="I192" s="92"/>
    </row>
    <row r="193" spans="1:9" ht="14.25">
      <c r="A193" s="92"/>
      <c r="B193" s="104"/>
      <c r="C193" s="107"/>
      <c r="D193" s="92"/>
      <c r="E193" s="92"/>
      <c r="F193" s="92"/>
      <c r="G193" s="92"/>
      <c r="H193" s="92"/>
      <c r="I193" s="92"/>
    </row>
    <row r="194" spans="1:9" ht="14.25">
      <c r="A194" s="92"/>
      <c r="B194" s="104"/>
      <c r="C194" s="107"/>
      <c r="D194" s="92"/>
      <c r="E194" s="92"/>
      <c r="F194" s="92"/>
      <c r="G194" s="92"/>
      <c r="H194" s="92"/>
      <c r="I194" s="92"/>
    </row>
    <row r="195" spans="1:9" ht="14.25">
      <c r="A195" s="92"/>
      <c r="B195" s="104"/>
      <c r="C195" s="107"/>
      <c r="D195" s="92"/>
      <c r="E195" s="92"/>
      <c r="F195" s="92"/>
      <c r="G195" s="92"/>
      <c r="H195" s="92"/>
      <c r="I195" s="92"/>
    </row>
    <row r="196" spans="1:9" ht="14.25">
      <c r="A196" s="92"/>
      <c r="B196" s="104"/>
      <c r="C196" s="107"/>
      <c r="D196" s="92"/>
      <c r="E196" s="92"/>
      <c r="F196" s="92"/>
      <c r="G196" s="92"/>
      <c r="H196" s="92"/>
      <c r="I196" s="92"/>
    </row>
    <row r="197" spans="1:9" ht="14.25">
      <c r="A197" s="92"/>
      <c r="B197" s="104"/>
      <c r="C197" s="107"/>
      <c r="D197" s="92"/>
      <c r="E197" s="92"/>
      <c r="F197" s="92"/>
      <c r="G197" s="92"/>
      <c r="H197" s="92"/>
      <c r="I197" s="92"/>
    </row>
    <row r="198" spans="1:9" ht="14.25">
      <c r="A198" s="92"/>
      <c r="B198" s="104"/>
      <c r="C198" s="107"/>
      <c r="D198" s="92"/>
      <c r="E198" s="92"/>
      <c r="F198" s="92"/>
      <c r="G198" s="92"/>
      <c r="H198" s="92"/>
      <c r="I198" s="92"/>
    </row>
    <row r="199" spans="1:9" ht="14.25">
      <c r="A199" s="92"/>
      <c r="B199" s="104"/>
      <c r="C199" s="107"/>
      <c r="D199" s="92"/>
      <c r="E199" s="92"/>
      <c r="F199" s="92"/>
      <c r="G199" s="92"/>
      <c r="H199" s="92"/>
      <c r="I199" s="92"/>
    </row>
    <row r="200" spans="1:9" ht="14.25">
      <c r="A200" s="92"/>
      <c r="B200" s="104"/>
      <c r="C200" s="107"/>
      <c r="D200" s="92"/>
      <c r="E200" s="92"/>
      <c r="F200" s="92"/>
      <c r="G200" s="92"/>
      <c r="H200" s="92"/>
      <c r="I200" s="92"/>
    </row>
    <row r="201" spans="1:9" ht="14.25">
      <c r="A201" s="92"/>
      <c r="B201" s="104"/>
      <c r="C201" s="107"/>
      <c r="D201" s="92"/>
      <c r="E201" s="92"/>
      <c r="F201" s="92"/>
      <c r="G201" s="92"/>
      <c r="H201" s="92"/>
      <c r="I201" s="92"/>
    </row>
    <row r="202" spans="1:9" ht="14.25">
      <c r="A202" s="92"/>
      <c r="B202" s="104"/>
      <c r="C202" s="107"/>
      <c r="D202" s="92"/>
      <c r="E202" s="92"/>
      <c r="F202" s="92"/>
      <c r="G202" s="92"/>
      <c r="H202" s="92"/>
      <c r="I202" s="92"/>
    </row>
    <row r="203" spans="1:9" ht="14.25">
      <c r="A203" s="92"/>
      <c r="B203" s="104"/>
      <c r="C203" s="107"/>
      <c r="D203" s="92"/>
      <c r="E203" s="92"/>
      <c r="F203" s="92"/>
      <c r="G203" s="92"/>
      <c r="H203" s="92"/>
      <c r="I203" s="92"/>
    </row>
    <row r="204" spans="1:9" ht="14.25">
      <c r="A204" s="92"/>
      <c r="B204" s="104"/>
      <c r="C204" s="107"/>
      <c r="D204" s="92"/>
      <c r="E204" s="92"/>
      <c r="F204" s="92"/>
      <c r="G204" s="92"/>
      <c r="H204" s="92"/>
      <c r="I204" s="92"/>
    </row>
    <row r="205" spans="1:9" ht="14.25">
      <c r="A205" s="92"/>
      <c r="B205" s="104"/>
      <c r="C205" s="107"/>
      <c r="D205" s="92"/>
      <c r="E205" s="92"/>
      <c r="F205" s="92"/>
      <c r="G205" s="92"/>
      <c r="H205" s="92"/>
      <c r="I205" s="92"/>
    </row>
    <row r="206" spans="1:9" ht="14.25">
      <c r="A206" s="92"/>
      <c r="B206" s="104"/>
      <c r="C206" s="107"/>
      <c r="D206" s="92"/>
      <c r="E206" s="92"/>
      <c r="F206" s="92"/>
      <c r="G206" s="92"/>
      <c r="H206" s="92"/>
      <c r="I206" s="92"/>
    </row>
    <row r="207" spans="1:9" ht="14.25">
      <c r="A207" s="92"/>
      <c r="B207" s="104"/>
      <c r="C207" s="107"/>
      <c r="D207" s="92"/>
      <c r="E207" s="92"/>
      <c r="F207" s="92"/>
      <c r="G207" s="92"/>
      <c r="H207" s="92"/>
      <c r="I207" s="92"/>
    </row>
    <row r="208" spans="1:9" ht="14.25">
      <c r="A208" s="92"/>
      <c r="B208" s="104"/>
      <c r="C208" s="107"/>
      <c r="D208" s="92"/>
      <c r="E208" s="92"/>
      <c r="F208" s="92"/>
      <c r="G208" s="92"/>
      <c r="H208" s="92"/>
      <c r="I208" s="92"/>
    </row>
    <row r="209" spans="1:9" ht="14.25">
      <c r="A209" s="92"/>
      <c r="B209" s="104"/>
      <c r="C209" s="107"/>
      <c r="D209" s="92"/>
      <c r="E209" s="92"/>
      <c r="F209" s="92"/>
      <c r="G209" s="92"/>
      <c r="H209" s="92"/>
      <c r="I209" s="92"/>
    </row>
    <row r="210" spans="1:9" ht="14.25">
      <c r="A210" s="92"/>
      <c r="B210" s="104"/>
      <c r="C210" s="107"/>
      <c r="D210" s="92"/>
      <c r="E210" s="92"/>
      <c r="F210" s="92"/>
      <c r="G210" s="92"/>
      <c r="H210" s="92"/>
      <c r="I210" s="92"/>
    </row>
    <row r="211" spans="1:9" ht="14.25">
      <c r="A211" s="92"/>
      <c r="B211" s="104"/>
      <c r="C211" s="107"/>
      <c r="D211" s="92"/>
      <c r="E211" s="92"/>
      <c r="F211" s="92"/>
      <c r="G211" s="92"/>
      <c r="H211" s="92"/>
      <c r="I211" s="92"/>
    </row>
    <row r="212" spans="1:9" ht="14.25">
      <c r="A212" s="92"/>
      <c r="B212" s="104"/>
      <c r="C212" s="107"/>
      <c r="D212" s="92"/>
      <c r="E212" s="92"/>
      <c r="F212" s="92"/>
      <c r="G212" s="92"/>
      <c r="H212" s="92"/>
      <c r="I212" s="92"/>
    </row>
    <row r="213" spans="1:9" ht="14.25">
      <c r="A213" s="92"/>
      <c r="B213" s="104"/>
      <c r="C213" s="107"/>
      <c r="D213" s="92"/>
      <c r="E213" s="92"/>
      <c r="F213" s="92"/>
      <c r="G213" s="92"/>
      <c r="H213" s="92"/>
      <c r="I213" s="92"/>
    </row>
    <row r="214" spans="1:9" ht="14.25">
      <c r="A214" s="92"/>
      <c r="B214" s="104"/>
      <c r="C214" s="107"/>
      <c r="D214" s="92"/>
      <c r="E214" s="92"/>
      <c r="F214" s="92"/>
      <c r="G214" s="92"/>
      <c r="H214" s="92"/>
      <c r="I214" s="92"/>
    </row>
    <row r="215" spans="1:9" ht="14.25">
      <c r="A215" s="92"/>
      <c r="B215" s="104"/>
      <c r="C215" s="107"/>
      <c r="D215" s="92"/>
      <c r="E215" s="92"/>
      <c r="F215" s="92"/>
      <c r="G215" s="92"/>
      <c r="H215" s="92"/>
      <c r="I215" s="92"/>
    </row>
    <row r="216" spans="1:9" ht="14.25">
      <c r="A216" s="92"/>
      <c r="B216" s="104"/>
      <c r="C216" s="107"/>
      <c r="D216" s="92"/>
      <c r="E216" s="92"/>
      <c r="F216" s="92"/>
      <c r="G216" s="92"/>
      <c r="H216" s="92"/>
      <c r="I216" s="92"/>
    </row>
    <row r="217" spans="1:9" ht="14.25">
      <c r="A217" s="92"/>
      <c r="B217" s="104"/>
      <c r="C217" s="107"/>
      <c r="D217" s="92"/>
      <c r="E217" s="92"/>
      <c r="F217" s="92"/>
      <c r="G217" s="92"/>
      <c r="H217" s="92"/>
      <c r="I217" s="92"/>
    </row>
    <row r="218" spans="1:9" ht="14.25">
      <c r="A218" s="92"/>
      <c r="B218" s="104"/>
      <c r="C218" s="107"/>
      <c r="D218" s="92"/>
      <c r="E218" s="92"/>
      <c r="F218" s="92"/>
      <c r="G218" s="92"/>
      <c r="H218" s="92"/>
      <c r="I218" s="92"/>
    </row>
    <row r="219" spans="1:9" ht="14.25">
      <c r="A219" s="92"/>
      <c r="B219" s="104"/>
      <c r="C219" s="107"/>
      <c r="D219" s="92"/>
      <c r="E219" s="92"/>
      <c r="F219" s="92"/>
      <c r="G219" s="92"/>
      <c r="H219" s="92"/>
      <c r="I219" s="92"/>
    </row>
  </sheetData>
  <sheetProtection/>
  <printOptions/>
  <pageMargins left="1.1023622047244095" right="0.5118110236220472" top="0.6299212598425197" bottom="0.5118110236220472" header="0.1968503937007874" footer="0.31496062992125984"/>
  <pageSetup horizontalDpi="600" verticalDpi="600" orientation="portrait" paperSize="9" r:id="rId1"/>
  <headerFooter>
    <oddHeader>&amp;L&amp;"Arial Narrow,Krepko"&amp;12Klima 2000  d.o.o&amp;"-,Običajno"&amp;9
&amp;"Arial Narrow,Navadno"Podjetje za projektiranje in investitorski inženiring</oddHeader>
    <oddFooter>&amp;C&amp;9Filtracija Avče&amp;R&amp;11 4.4.28/&amp;P</oddFooter>
  </headerFooter>
</worksheet>
</file>

<file path=xl/worksheets/sheet3.xml><?xml version="1.0" encoding="utf-8"?>
<worksheet xmlns="http://schemas.openxmlformats.org/spreadsheetml/2006/main" xmlns:r="http://schemas.openxmlformats.org/officeDocument/2006/relationships">
  <dimension ref="A1:I145"/>
  <sheetViews>
    <sheetView view="pageBreakPreview" zoomScale="85" zoomScaleSheetLayoutView="85" workbookViewId="0" topLeftCell="A17">
      <selection activeCell="G34" sqref="G34"/>
    </sheetView>
  </sheetViews>
  <sheetFormatPr defaultColWidth="9.00390625" defaultRowHeight="12.75"/>
  <cols>
    <col min="1" max="1" width="4.00390625" style="2" customWidth="1"/>
    <col min="2" max="2" width="44.625" style="9" customWidth="1"/>
    <col min="3" max="3" width="0.875" style="1" customWidth="1"/>
    <col min="4" max="4" width="5.625" style="2" customWidth="1"/>
    <col min="5" max="5" width="8.625" style="2" customWidth="1"/>
    <col min="6" max="7" width="11.375" style="2" customWidth="1"/>
    <col min="8" max="9" width="12.75390625" style="2" hidden="1" customWidth="1"/>
    <col min="10" max="16384" width="9.125" style="2" customWidth="1"/>
  </cols>
  <sheetData>
    <row r="1" spans="1:9" s="124" customFormat="1" ht="14.25">
      <c r="A1" s="3" t="s">
        <v>156</v>
      </c>
      <c r="B1" s="120"/>
      <c r="C1" s="121"/>
      <c r="D1" s="4"/>
      <c r="E1" s="5"/>
      <c r="F1" s="5"/>
      <c r="G1" s="6"/>
      <c r="H1" s="122"/>
      <c r="I1" s="122"/>
    </row>
    <row r="2" spans="1:9" ht="9" customHeight="1">
      <c r="A2" s="87"/>
      <c r="B2" s="101"/>
      <c r="C2" s="88"/>
      <c r="D2" s="92"/>
      <c r="E2" s="23"/>
      <c r="F2" s="76"/>
      <c r="G2" s="75"/>
      <c r="H2" s="23"/>
      <c r="I2" s="23"/>
    </row>
    <row r="3" spans="1:7" s="157" customFormat="1" ht="216.75">
      <c r="A3" s="94"/>
      <c r="B3" s="201" t="s">
        <v>80</v>
      </c>
      <c r="C3" s="95"/>
      <c r="D3" s="96"/>
      <c r="E3" s="96"/>
      <c r="F3" s="202"/>
      <c r="G3" s="202"/>
    </row>
    <row r="4" spans="1:9" ht="9" customHeight="1" thickBot="1">
      <c r="A4" s="87"/>
      <c r="B4" s="86"/>
      <c r="C4" s="88"/>
      <c r="D4" s="92"/>
      <c r="E4" s="171"/>
      <c r="F4" s="24"/>
      <c r="G4" s="24"/>
      <c r="H4" s="24"/>
      <c r="I4" s="24"/>
    </row>
    <row r="5" spans="1:9" s="8" customFormat="1" ht="12.75">
      <c r="A5" s="26" t="s">
        <v>10</v>
      </c>
      <c r="B5" s="27" t="s">
        <v>11</v>
      </c>
      <c r="C5" s="28"/>
      <c r="D5" s="29" t="s">
        <v>5</v>
      </c>
      <c r="E5" s="30" t="s">
        <v>6</v>
      </c>
      <c r="F5" s="30" t="s">
        <v>7</v>
      </c>
      <c r="G5" s="31" t="s">
        <v>8</v>
      </c>
      <c r="H5" s="30" t="s">
        <v>7</v>
      </c>
      <c r="I5" s="31" t="s">
        <v>8</v>
      </c>
    </row>
    <row r="6" spans="1:9" ht="6.75" customHeight="1">
      <c r="A6" s="92"/>
      <c r="B6" s="104"/>
      <c r="C6" s="107"/>
      <c r="D6" s="92"/>
      <c r="E6" s="92"/>
      <c r="F6" s="92"/>
      <c r="G6" s="92"/>
      <c r="H6" s="92"/>
      <c r="I6" s="92"/>
    </row>
    <row r="7" spans="1:9" s="222" customFormat="1" ht="178.5">
      <c r="A7" s="87">
        <v>1</v>
      </c>
      <c r="B7" s="261" t="s">
        <v>210</v>
      </c>
      <c r="C7" s="88"/>
      <c r="D7" s="23" t="s">
        <v>1</v>
      </c>
      <c r="E7" s="66">
        <v>1</v>
      </c>
      <c r="F7" s="24"/>
      <c r="G7" s="24">
        <f>F7*E7</f>
        <v>0</v>
      </c>
      <c r="H7" s="220"/>
      <c r="I7" s="221"/>
    </row>
    <row r="8" spans="1:9" s="222" customFormat="1" ht="27">
      <c r="A8" s="87"/>
      <c r="B8" s="172" t="s">
        <v>209</v>
      </c>
      <c r="C8" s="88"/>
      <c r="D8" s="23"/>
      <c r="E8" s="66"/>
      <c r="F8" s="24"/>
      <c r="G8" s="24"/>
      <c r="H8" s="220"/>
      <c r="I8" s="221"/>
    </row>
    <row r="9" spans="1:9" ht="9" customHeight="1">
      <c r="A9" s="87"/>
      <c r="B9" s="101"/>
      <c r="C9" s="88"/>
      <c r="D9" s="92"/>
      <c r="E9" s="23"/>
      <c r="F9" s="76"/>
      <c r="G9" s="75"/>
      <c r="H9" s="23"/>
      <c r="I9" s="23"/>
    </row>
    <row r="10" spans="1:9" s="222" customFormat="1" ht="120" customHeight="1">
      <c r="A10" s="87">
        <v>2</v>
      </c>
      <c r="B10" s="261" t="s">
        <v>211</v>
      </c>
      <c r="C10" s="88"/>
      <c r="D10" s="23" t="s">
        <v>1</v>
      </c>
      <c r="E10" s="66">
        <v>1</v>
      </c>
      <c r="F10" s="24"/>
      <c r="G10" s="24">
        <f>F10*E10</f>
        <v>0</v>
      </c>
      <c r="H10" s="220"/>
      <c r="I10" s="221"/>
    </row>
    <row r="11" spans="1:9" ht="9" customHeight="1">
      <c r="A11" s="87"/>
      <c r="B11" s="101"/>
      <c r="C11" s="88"/>
      <c r="D11" s="92"/>
      <c r="E11" s="23"/>
      <c r="F11" s="76"/>
      <c r="G11" s="75"/>
      <c r="H11" s="23"/>
      <c r="I11" s="23"/>
    </row>
    <row r="12" spans="1:9" s="222" customFormat="1" ht="160.5" customHeight="1">
      <c r="A12" s="87">
        <v>3</v>
      </c>
      <c r="B12" s="261" t="s">
        <v>233</v>
      </c>
      <c r="C12" s="88"/>
      <c r="D12" s="23" t="s">
        <v>1</v>
      </c>
      <c r="E12" s="66">
        <v>1</v>
      </c>
      <c r="F12" s="24"/>
      <c r="G12" s="24">
        <f>F12*E12</f>
        <v>0</v>
      </c>
      <c r="H12" s="220"/>
      <c r="I12" s="221"/>
    </row>
    <row r="13" spans="1:9" s="222" customFormat="1" ht="25.5">
      <c r="A13" s="87"/>
      <c r="B13" s="172" t="s">
        <v>214</v>
      </c>
      <c r="C13" s="88"/>
      <c r="D13" s="23"/>
      <c r="E13" s="66"/>
      <c r="F13" s="24"/>
      <c r="G13" s="24"/>
      <c r="H13" s="220"/>
      <c r="I13" s="221"/>
    </row>
    <row r="14" spans="1:9" s="222" customFormat="1" ht="25.5">
      <c r="A14" s="87"/>
      <c r="B14" s="172" t="s">
        <v>213</v>
      </c>
      <c r="C14" s="88"/>
      <c r="D14" s="23"/>
      <c r="E14" s="66"/>
      <c r="F14" s="24"/>
      <c r="G14" s="24"/>
      <c r="H14" s="220"/>
      <c r="I14" s="221"/>
    </row>
    <row r="15" spans="1:9" s="222" customFormat="1" ht="38.25">
      <c r="A15" s="87"/>
      <c r="B15" s="172" t="s">
        <v>154</v>
      </c>
      <c r="C15" s="88"/>
      <c r="D15" s="23"/>
      <c r="E15" s="66"/>
      <c r="F15" s="24"/>
      <c r="G15" s="24"/>
      <c r="H15" s="220"/>
      <c r="I15" s="221"/>
    </row>
    <row r="16" spans="1:9" ht="9" customHeight="1">
      <c r="A16" s="87"/>
      <c r="B16" s="101"/>
      <c r="C16" s="88"/>
      <c r="D16" s="92"/>
      <c r="E16" s="23"/>
      <c r="F16" s="76"/>
      <c r="G16" s="75"/>
      <c r="H16" s="23"/>
      <c r="I16" s="23"/>
    </row>
    <row r="17" spans="1:9" s="222" customFormat="1" ht="89.25">
      <c r="A17" s="87">
        <v>4</v>
      </c>
      <c r="B17" s="261" t="s">
        <v>212</v>
      </c>
      <c r="C17" s="88"/>
      <c r="D17" s="23"/>
      <c r="E17" s="66"/>
      <c r="F17" s="24"/>
      <c r="G17" s="24"/>
      <c r="H17" s="220"/>
      <c r="I17" s="221"/>
    </row>
    <row r="18" spans="1:9" ht="44.25">
      <c r="A18" s="92"/>
      <c r="B18" s="85" t="s">
        <v>139</v>
      </c>
      <c r="C18" s="107"/>
      <c r="D18" s="83">
        <v>1</v>
      </c>
      <c r="E18" s="83"/>
      <c r="F18" s="99"/>
      <c r="G18" s="24"/>
      <c r="H18" s="63"/>
      <c r="I18" s="71">
        <v>159.6</v>
      </c>
    </row>
    <row r="19" spans="1:9" s="222" customFormat="1" ht="25.5">
      <c r="A19" s="87"/>
      <c r="B19" s="172" t="s">
        <v>217</v>
      </c>
      <c r="C19" s="88"/>
      <c r="D19" s="83">
        <v>1</v>
      </c>
      <c r="E19" s="66"/>
      <c r="F19" s="24"/>
      <c r="G19" s="24"/>
      <c r="H19" s="220"/>
      <c r="I19" s="221"/>
    </row>
    <row r="20" spans="1:9" s="222" customFormat="1" ht="25.5">
      <c r="A20" s="87"/>
      <c r="B20" s="172" t="s">
        <v>216</v>
      </c>
      <c r="C20" s="88"/>
      <c r="D20" s="83">
        <v>1</v>
      </c>
      <c r="E20" s="66"/>
      <c r="F20" s="24"/>
      <c r="G20" s="24"/>
      <c r="H20" s="220"/>
      <c r="I20" s="221"/>
    </row>
    <row r="21" spans="1:9" s="222" customFormat="1" ht="14.25">
      <c r="A21" s="87"/>
      <c r="B21" s="172" t="s">
        <v>215</v>
      </c>
      <c r="C21" s="88"/>
      <c r="D21" s="83">
        <v>3</v>
      </c>
      <c r="E21" s="66"/>
      <c r="F21" s="24"/>
      <c r="G21" s="24"/>
      <c r="H21" s="220"/>
      <c r="I21" s="221"/>
    </row>
    <row r="22" spans="1:9" s="222" customFormat="1" ht="25.5">
      <c r="A22" s="87"/>
      <c r="B22" s="172" t="s">
        <v>223</v>
      </c>
      <c r="C22" s="88"/>
      <c r="D22" s="83">
        <v>1</v>
      </c>
      <c r="E22" s="66"/>
      <c r="F22" s="24"/>
      <c r="G22" s="24"/>
      <c r="H22" s="220"/>
      <c r="I22" s="221"/>
    </row>
    <row r="23" spans="1:9" s="222" customFormat="1" ht="25.5">
      <c r="A23" s="87"/>
      <c r="B23" s="172" t="s">
        <v>222</v>
      </c>
      <c r="C23" s="88"/>
      <c r="D23" s="83">
        <v>2</v>
      </c>
      <c r="E23" s="66"/>
      <c r="F23" s="24"/>
      <c r="G23" s="24"/>
      <c r="H23" s="220"/>
      <c r="I23" s="221"/>
    </row>
    <row r="24" spans="1:9" ht="43.5" customHeight="1">
      <c r="A24" s="87"/>
      <c r="B24" s="172" t="s">
        <v>232</v>
      </c>
      <c r="C24" s="88"/>
      <c r="D24" s="83">
        <v>3</v>
      </c>
      <c r="E24" s="33"/>
      <c r="F24" s="24"/>
      <c r="G24" s="24"/>
      <c r="H24" s="24"/>
      <c r="I24" s="71"/>
    </row>
    <row r="25" spans="1:9" s="187" customFormat="1" ht="27" customHeight="1">
      <c r="A25" s="21"/>
      <c r="B25" s="85" t="s">
        <v>218</v>
      </c>
      <c r="C25" s="188"/>
      <c r="D25" s="83">
        <v>3</v>
      </c>
      <c r="E25" s="92"/>
      <c r="F25" s="99"/>
      <c r="G25" s="24"/>
      <c r="H25" s="217"/>
      <c r="I25" s="71">
        <v>41.58</v>
      </c>
    </row>
    <row r="26" spans="1:9" s="222" customFormat="1" ht="38.25">
      <c r="A26" s="87"/>
      <c r="B26" s="172" t="s">
        <v>219</v>
      </c>
      <c r="C26" s="88"/>
      <c r="D26" s="83">
        <v>1</v>
      </c>
      <c r="E26" s="66"/>
      <c r="F26" s="24"/>
      <c r="G26" s="24"/>
      <c r="H26" s="220"/>
      <c r="I26" s="221"/>
    </row>
    <row r="27" spans="1:9" s="222" customFormat="1" ht="14.25">
      <c r="A27" s="87"/>
      <c r="B27" s="172" t="s">
        <v>155</v>
      </c>
      <c r="C27" s="88"/>
      <c r="D27" s="83">
        <v>1</v>
      </c>
      <c r="E27" s="66"/>
      <c r="F27" s="24"/>
      <c r="G27" s="24"/>
      <c r="H27" s="220"/>
      <c r="I27" s="221"/>
    </row>
    <row r="28" spans="1:9" s="23" customFormat="1" ht="89.25">
      <c r="A28" s="21"/>
      <c r="B28" s="224" t="s">
        <v>221</v>
      </c>
      <c r="C28" s="68"/>
      <c r="D28" s="83">
        <v>1</v>
      </c>
      <c r="E28" s="48"/>
      <c r="F28" s="48"/>
      <c r="G28" s="48"/>
      <c r="H28" s="225"/>
      <c r="I28" s="71"/>
    </row>
    <row r="29" spans="2:9" ht="14.25">
      <c r="B29" s="111" t="s">
        <v>220</v>
      </c>
      <c r="C29" s="112"/>
      <c r="D29" s="92" t="s">
        <v>1</v>
      </c>
      <c r="E29" s="205">
        <v>1</v>
      </c>
      <c r="F29" s="207"/>
      <c r="G29" s="207">
        <f>E29*F29</f>
        <v>0</v>
      </c>
      <c r="H29" s="115"/>
      <c r="I29" s="34"/>
    </row>
    <row r="30" spans="1:9" ht="9" customHeight="1">
      <c r="A30" s="87"/>
      <c r="B30" s="86"/>
      <c r="C30" s="88"/>
      <c r="D30" s="92"/>
      <c r="E30" s="171"/>
      <c r="F30" s="24"/>
      <c r="G30" s="24"/>
      <c r="H30" s="24"/>
      <c r="I30" s="24"/>
    </row>
    <row r="31" spans="1:8" ht="104.25" customHeight="1">
      <c r="A31" s="87">
        <v>5</v>
      </c>
      <c r="B31" s="143" t="s">
        <v>61</v>
      </c>
      <c r="C31" s="25"/>
      <c r="D31" s="92" t="s">
        <v>9</v>
      </c>
      <c r="E31" s="81">
        <v>1</v>
      </c>
      <c r="F31" s="99"/>
      <c r="G31" s="24">
        <f>E31*F31</f>
        <v>0</v>
      </c>
      <c r="H31" s="23"/>
    </row>
    <row r="32" spans="2:3" s="92" customFormat="1" ht="12.75">
      <c r="B32" s="104"/>
      <c r="C32" s="107"/>
    </row>
    <row r="33" spans="1:9" s="8" customFormat="1" ht="13.5" thickBot="1">
      <c r="A33" s="173" t="s">
        <v>237</v>
      </c>
      <c r="B33" s="17"/>
      <c r="C33" s="18"/>
      <c r="D33" s="142"/>
      <c r="E33" s="132"/>
      <c r="F33" s="19"/>
      <c r="G33" s="20">
        <f>ROUND(SUM(G7:G31),0)</f>
        <v>0</v>
      </c>
      <c r="H33" s="108"/>
      <c r="I33" s="20"/>
    </row>
    <row r="34" spans="1:9" ht="14.25">
      <c r="A34" s="87"/>
      <c r="B34" s="104"/>
      <c r="C34" s="107"/>
      <c r="D34" s="92"/>
      <c r="E34" s="23"/>
      <c r="F34" s="24"/>
      <c r="G34" s="24"/>
      <c r="H34" s="92"/>
      <c r="I34" s="92"/>
    </row>
    <row r="35" spans="1:7" ht="14.25">
      <c r="A35" s="92"/>
      <c r="D35" s="92"/>
      <c r="E35" s="92"/>
      <c r="F35" s="92"/>
      <c r="G35" s="92"/>
    </row>
    <row r="36" spans="1:7" ht="14.25">
      <c r="A36" s="92"/>
      <c r="D36" s="92"/>
      <c r="E36" s="92"/>
      <c r="F36" s="92"/>
      <c r="G36" s="92"/>
    </row>
    <row r="37" spans="1:7" ht="14.25">
      <c r="A37" s="92"/>
      <c r="D37" s="92"/>
      <c r="E37" s="92"/>
      <c r="F37" s="92"/>
      <c r="G37" s="92"/>
    </row>
    <row r="38" spans="1:7" ht="14.25">
      <c r="A38" s="92"/>
      <c r="D38" s="92"/>
      <c r="E38" s="92"/>
      <c r="F38" s="92"/>
      <c r="G38" s="92"/>
    </row>
    <row r="39" spans="1:7" ht="14.25">
      <c r="A39" s="92"/>
      <c r="D39" s="92"/>
      <c r="E39" s="92"/>
      <c r="F39" s="92"/>
      <c r="G39" s="92"/>
    </row>
    <row r="40" spans="1:7" ht="14.25">
      <c r="A40" s="92"/>
      <c r="D40" s="92"/>
      <c r="E40" s="92"/>
      <c r="F40" s="92"/>
      <c r="G40" s="92"/>
    </row>
    <row r="41" spans="1:7" ht="14.25">
      <c r="A41" s="92"/>
      <c r="D41" s="92"/>
      <c r="E41" s="92"/>
      <c r="F41" s="92"/>
      <c r="G41" s="92"/>
    </row>
    <row r="42" spans="1:7" ht="14.25">
      <c r="A42" s="92"/>
      <c r="D42" s="92"/>
      <c r="E42" s="92"/>
      <c r="F42" s="92"/>
      <c r="G42" s="92"/>
    </row>
    <row r="43" spans="1:7" ht="14.25">
      <c r="A43" s="92"/>
      <c r="D43" s="92"/>
      <c r="E43" s="92"/>
      <c r="F43" s="92"/>
      <c r="G43" s="92"/>
    </row>
    <row r="44" spans="1:7" ht="14.25">
      <c r="A44" s="92"/>
      <c r="D44" s="92"/>
      <c r="E44" s="92"/>
      <c r="F44" s="92"/>
      <c r="G44" s="92"/>
    </row>
    <row r="45" spans="1:7" ht="14.25">
      <c r="A45" s="92"/>
      <c r="D45" s="92"/>
      <c r="E45" s="92"/>
      <c r="F45" s="92"/>
      <c r="G45" s="92"/>
    </row>
    <row r="46" spans="1:7" ht="14.25">
      <c r="A46" s="92"/>
      <c r="D46" s="92"/>
      <c r="E46" s="92"/>
      <c r="F46" s="92"/>
      <c r="G46" s="92"/>
    </row>
    <row r="47" spans="1:7" ht="14.25">
      <c r="A47" s="92"/>
      <c r="D47" s="92"/>
      <c r="E47" s="92"/>
      <c r="F47" s="92"/>
      <c r="G47" s="92"/>
    </row>
    <row r="48" spans="1:7" ht="14.25">
      <c r="A48" s="92"/>
      <c r="D48" s="92"/>
      <c r="E48" s="92"/>
      <c r="F48" s="92"/>
      <c r="G48" s="92"/>
    </row>
    <row r="49" spans="1:7" ht="14.25">
      <c r="A49" s="92"/>
      <c r="D49" s="92"/>
      <c r="E49" s="92"/>
      <c r="F49" s="92"/>
      <c r="G49" s="92"/>
    </row>
    <row r="50" spans="1:7" ht="14.25">
      <c r="A50" s="92"/>
      <c r="D50" s="92"/>
      <c r="E50" s="92"/>
      <c r="F50" s="92"/>
      <c r="G50" s="92"/>
    </row>
    <row r="51" spans="1:7" ht="14.25">
      <c r="A51" s="92"/>
      <c r="D51" s="92"/>
      <c r="E51" s="92"/>
      <c r="F51" s="92"/>
      <c r="G51" s="92"/>
    </row>
    <row r="52" spans="1:7" ht="14.25">
      <c r="A52" s="92"/>
      <c r="D52" s="92"/>
      <c r="E52" s="92"/>
      <c r="F52" s="92"/>
      <c r="G52" s="92"/>
    </row>
    <row r="53" spans="1:7" ht="14.25">
      <c r="A53" s="92"/>
      <c r="D53" s="92"/>
      <c r="E53" s="92"/>
      <c r="F53" s="92"/>
      <c r="G53" s="92"/>
    </row>
    <row r="54" spans="1:7" ht="14.25">
      <c r="A54" s="92"/>
      <c r="D54" s="92"/>
      <c r="E54" s="92"/>
      <c r="F54" s="92"/>
      <c r="G54" s="92"/>
    </row>
    <row r="55" spans="1:7" ht="14.25">
      <c r="A55" s="92"/>
      <c r="D55" s="92"/>
      <c r="E55" s="92"/>
      <c r="F55" s="92"/>
      <c r="G55" s="92"/>
    </row>
    <row r="56" spans="1:7" ht="14.25">
      <c r="A56" s="92"/>
      <c r="D56" s="92"/>
      <c r="E56" s="92"/>
      <c r="F56" s="92"/>
      <c r="G56" s="92"/>
    </row>
    <row r="57" spans="1:7" ht="14.25">
      <c r="A57" s="92"/>
      <c r="D57" s="92"/>
      <c r="E57" s="92"/>
      <c r="F57" s="92"/>
      <c r="G57" s="92"/>
    </row>
    <row r="58" spans="1:7" ht="14.25">
      <c r="A58" s="92"/>
      <c r="D58" s="92"/>
      <c r="E58" s="92"/>
      <c r="F58" s="92"/>
      <c r="G58" s="92"/>
    </row>
    <row r="59" spans="1:7" ht="14.25">
      <c r="A59" s="92"/>
      <c r="D59" s="92"/>
      <c r="E59" s="92"/>
      <c r="F59" s="92"/>
      <c r="G59" s="92"/>
    </row>
    <row r="60" spans="1:7" ht="14.25">
      <c r="A60" s="92"/>
      <c r="D60" s="92"/>
      <c r="E60" s="92"/>
      <c r="F60" s="92"/>
      <c r="G60" s="92"/>
    </row>
    <row r="61" spans="1:7" ht="14.25">
      <c r="A61" s="92"/>
      <c r="D61" s="92"/>
      <c r="E61" s="92"/>
      <c r="F61" s="92"/>
      <c r="G61" s="92"/>
    </row>
    <row r="62" spans="1:7" ht="14.25">
      <c r="A62" s="92"/>
      <c r="D62" s="92"/>
      <c r="E62" s="92"/>
      <c r="F62" s="92"/>
      <c r="G62" s="92"/>
    </row>
    <row r="63" spans="1:7" ht="14.25">
      <c r="A63" s="92"/>
      <c r="D63" s="92"/>
      <c r="E63" s="92"/>
      <c r="F63" s="92"/>
      <c r="G63" s="92"/>
    </row>
    <row r="64" spans="1:7" ht="14.25">
      <c r="A64" s="92"/>
      <c r="D64" s="92"/>
      <c r="E64" s="92"/>
      <c r="F64" s="92"/>
      <c r="G64" s="92"/>
    </row>
    <row r="65" spans="1:7" ht="14.25">
      <c r="A65" s="92"/>
      <c r="D65" s="92"/>
      <c r="E65" s="92"/>
      <c r="F65" s="92"/>
      <c r="G65" s="92"/>
    </row>
    <row r="66" spans="1:7" ht="14.25">
      <c r="A66" s="92"/>
      <c r="D66" s="92"/>
      <c r="E66" s="92"/>
      <c r="F66" s="92"/>
      <c r="G66" s="92"/>
    </row>
    <row r="67" spans="1:7" ht="14.25">
      <c r="A67" s="92"/>
      <c r="D67" s="92"/>
      <c r="E67" s="92"/>
      <c r="F67" s="92"/>
      <c r="G67" s="92"/>
    </row>
    <row r="68" spans="1:7" ht="14.25">
      <c r="A68" s="92"/>
      <c r="D68" s="92"/>
      <c r="E68" s="92"/>
      <c r="F68" s="92"/>
      <c r="G68" s="92"/>
    </row>
    <row r="69" spans="1:7" ht="14.25">
      <c r="A69" s="92"/>
      <c r="D69" s="92"/>
      <c r="E69" s="92"/>
      <c r="F69" s="92"/>
      <c r="G69" s="92"/>
    </row>
    <row r="70" spans="1:7" ht="14.25">
      <c r="A70" s="92"/>
      <c r="D70" s="92"/>
      <c r="E70" s="92"/>
      <c r="F70" s="92"/>
      <c r="G70" s="92"/>
    </row>
    <row r="71" spans="1:7" ht="14.25">
      <c r="A71" s="92"/>
      <c r="D71" s="92"/>
      <c r="E71" s="92"/>
      <c r="F71" s="92"/>
      <c r="G71" s="92"/>
    </row>
    <row r="72" spans="1:7" ht="14.25">
      <c r="A72" s="92"/>
      <c r="D72" s="92"/>
      <c r="E72" s="92"/>
      <c r="F72" s="92"/>
      <c r="G72" s="92"/>
    </row>
    <row r="73" spans="1:7" ht="14.25">
      <c r="A73" s="92"/>
      <c r="D73" s="92"/>
      <c r="E73" s="92"/>
      <c r="F73" s="92"/>
      <c r="G73" s="92"/>
    </row>
    <row r="74" spans="1:7" ht="14.25">
      <c r="A74" s="92"/>
      <c r="D74" s="92"/>
      <c r="E74" s="92"/>
      <c r="F74" s="92"/>
      <c r="G74" s="92"/>
    </row>
    <row r="75" spans="1:7" ht="14.25">
      <c r="A75" s="92"/>
      <c r="D75" s="92"/>
      <c r="E75" s="92"/>
      <c r="F75" s="92"/>
      <c r="G75" s="92"/>
    </row>
    <row r="76" spans="1:7" ht="14.25">
      <c r="A76" s="92"/>
      <c r="D76" s="92"/>
      <c r="E76" s="92"/>
      <c r="F76" s="92"/>
      <c r="G76" s="92"/>
    </row>
    <row r="77" spans="1:7" ht="14.25">
      <c r="A77" s="92"/>
      <c r="D77" s="92"/>
      <c r="E77" s="92"/>
      <c r="F77" s="92"/>
      <c r="G77" s="92"/>
    </row>
    <row r="78" spans="1:7" ht="14.25">
      <c r="A78" s="92"/>
      <c r="D78" s="92"/>
      <c r="E78" s="92"/>
      <c r="F78" s="92"/>
      <c r="G78" s="92"/>
    </row>
    <row r="79" spans="1:7" ht="14.25">
      <c r="A79" s="92"/>
      <c r="D79" s="92"/>
      <c r="E79" s="92"/>
      <c r="F79" s="92"/>
      <c r="G79" s="92"/>
    </row>
    <row r="80" spans="1:7" ht="14.25">
      <c r="A80" s="92"/>
      <c r="D80" s="92"/>
      <c r="E80" s="92"/>
      <c r="F80" s="92"/>
      <c r="G80" s="92"/>
    </row>
    <row r="81" spans="1:7" ht="14.25">
      <c r="A81" s="92"/>
      <c r="D81" s="92"/>
      <c r="E81" s="92"/>
      <c r="F81" s="92"/>
      <c r="G81" s="92"/>
    </row>
    <row r="82" spans="1:7" ht="14.25">
      <c r="A82" s="92"/>
      <c r="D82" s="92"/>
      <c r="E82" s="92"/>
      <c r="F82" s="92"/>
      <c r="G82" s="92"/>
    </row>
    <row r="83" spans="1:7" ht="14.25">
      <c r="A83" s="92"/>
      <c r="D83" s="92"/>
      <c r="E83" s="92"/>
      <c r="F83" s="92"/>
      <c r="G83" s="92"/>
    </row>
    <row r="84" spans="1:7" ht="14.25">
      <c r="A84" s="92"/>
      <c r="D84" s="92"/>
      <c r="E84" s="92"/>
      <c r="F84" s="92"/>
      <c r="G84" s="92"/>
    </row>
    <row r="85" spans="1:7" ht="14.25">
      <c r="A85" s="92"/>
      <c r="D85" s="92"/>
      <c r="E85" s="92"/>
      <c r="F85" s="92"/>
      <c r="G85" s="92"/>
    </row>
    <row r="86" spans="1:7" ht="14.25">
      <c r="A86" s="92"/>
      <c r="D86" s="92"/>
      <c r="E86" s="92"/>
      <c r="F86" s="92"/>
      <c r="G86" s="92"/>
    </row>
    <row r="87" spans="1:7" ht="14.25">
      <c r="A87" s="92"/>
      <c r="D87" s="92"/>
      <c r="E87" s="92"/>
      <c r="F87" s="92"/>
      <c r="G87" s="92"/>
    </row>
    <row r="88" spans="1:7" ht="14.25">
      <c r="A88" s="92"/>
      <c r="D88" s="92"/>
      <c r="E88" s="92"/>
      <c r="F88" s="92"/>
      <c r="G88" s="92"/>
    </row>
    <row r="89" spans="1:7" ht="14.25">
      <c r="A89" s="92"/>
      <c r="D89" s="92"/>
      <c r="E89" s="92"/>
      <c r="F89" s="92"/>
      <c r="G89" s="92"/>
    </row>
    <row r="90" spans="1:7" ht="14.25">
      <c r="A90" s="92"/>
      <c r="D90" s="92"/>
      <c r="E90" s="92"/>
      <c r="F90" s="92"/>
      <c r="G90" s="92"/>
    </row>
    <row r="91" spans="1:7" ht="14.25">
      <c r="A91" s="92"/>
      <c r="D91" s="92"/>
      <c r="E91" s="92"/>
      <c r="F91" s="92"/>
      <c r="G91" s="92"/>
    </row>
    <row r="92" spans="1:7" ht="14.25">
      <c r="A92" s="92"/>
      <c r="D92" s="92"/>
      <c r="E92" s="92"/>
      <c r="F92" s="92"/>
      <c r="G92" s="92"/>
    </row>
    <row r="93" spans="1:7" ht="14.25">
      <c r="A93" s="92"/>
      <c r="D93" s="92"/>
      <c r="E93" s="92"/>
      <c r="F93" s="92"/>
      <c r="G93" s="92"/>
    </row>
    <row r="94" spans="1:7" ht="14.25">
      <c r="A94" s="92"/>
      <c r="D94" s="92"/>
      <c r="E94" s="92"/>
      <c r="F94" s="92"/>
      <c r="G94" s="92"/>
    </row>
    <row r="95" spans="1:7" ht="14.25">
      <c r="A95" s="92"/>
      <c r="D95" s="92"/>
      <c r="E95" s="92"/>
      <c r="F95" s="92"/>
      <c r="G95" s="92"/>
    </row>
    <row r="96" spans="1:7" ht="14.25">
      <c r="A96" s="92"/>
      <c r="D96" s="92"/>
      <c r="E96" s="92"/>
      <c r="F96" s="92"/>
      <c r="G96" s="92"/>
    </row>
    <row r="97" spans="1:7" ht="14.25">
      <c r="A97" s="92"/>
      <c r="D97" s="92"/>
      <c r="E97" s="92"/>
      <c r="F97" s="92"/>
      <c r="G97" s="92"/>
    </row>
    <row r="98" spans="1:7" ht="14.25">
      <c r="A98" s="92"/>
      <c r="D98" s="92"/>
      <c r="E98" s="92"/>
      <c r="F98" s="92"/>
      <c r="G98" s="92"/>
    </row>
    <row r="99" spans="1:7" ht="14.25">
      <c r="A99" s="92"/>
      <c r="D99" s="92"/>
      <c r="E99" s="92"/>
      <c r="F99" s="92"/>
      <c r="G99" s="92"/>
    </row>
    <row r="100" spans="1:7" ht="14.25">
      <c r="A100" s="92"/>
      <c r="D100" s="92"/>
      <c r="E100" s="92"/>
      <c r="F100" s="92"/>
      <c r="G100" s="92"/>
    </row>
    <row r="101" spans="1:7" ht="14.25">
      <c r="A101" s="92"/>
      <c r="D101" s="92"/>
      <c r="E101" s="92"/>
      <c r="F101" s="92"/>
      <c r="G101" s="92"/>
    </row>
    <row r="102" spans="1:7" ht="14.25">
      <c r="A102" s="92"/>
      <c r="D102" s="92"/>
      <c r="E102" s="92"/>
      <c r="F102" s="92"/>
      <c r="G102" s="92"/>
    </row>
    <row r="103" spans="1:7" ht="14.25">
      <c r="A103" s="92"/>
      <c r="D103" s="92"/>
      <c r="E103" s="92"/>
      <c r="F103" s="92"/>
      <c r="G103" s="92"/>
    </row>
    <row r="104" spans="1:7" ht="14.25">
      <c r="A104" s="92"/>
      <c r="D104" s="92"/>
      <c r="E104" s="92"/>
      <c r="F104" s="92"/>
      <c r="G104" s="92"/>
    </row>
    <row r="105" spans="1:7" ht="14.25">
      <c r="A105" s="92"/>
      <c r="D105" s="92"/>
      <c r="E105" s="92"/>
      <c r="F105" s="92"/>
      <c r="G105" s="92"/>
    </row>
    <row r="106" spans="1:7" ht="14.25">
      <c r="A106" s="92"/>
      <c r="D106" s="92"/>
      <c r="E106" s="92"/>
      <c r="F106" s="92"/>
      <c r="G106" s="92"/>
    </row>
    <row r="107" spans="1:7" ht="14.25">
      <c r="A107" s="92"/>
      <c r="D107" s="92"/>
      <c r="E107" s="92"/>
      <c r="F107" s="92"/>
      <c r="G107" s="92"/>
    </row>
    <row r="108" spans="1:7" ht="14.25">
      <c r="A108" s="92"/>
      <c r="D108" s="92"/>
      <c r="E108" s="92"/>
      <c r="F108" s="92"/>
      <c r="G108" s="92"/>
    </row>
    <row r="109" spans="1:7" ht="14.25">
      <c r="A109" s="92"/>
      <c r="D109" s="92"/>
      <c r="E109" s="92"/>
      <c r="F109" s="92"/>
      <c r="G109" s="92"/>
    </row>
    <row r="110" spans="1:7" ht="14.25">
      <c r="A110" s="92"/>
      <c r="D110" s="92"/>
      <c r="E110" s="92"/>
      <c r="F110" s="92"/>
      <c r="G110" s="92"/>
    </row>
    <row r="111" spans="1:7" ht="14.25">
      <c r="A111" s="92"/>
      <c r="D111" s="92"/>
      <c r="E111" s="92"/>
      <c r="F111" s="92"/>
      <c r="G111" s="92"/>
    </row>
    <row r="112" spans="1:7" ht="14.25">
      <c r="A112" s="92"/>
      <c r="D112" s="92"/>
      <c r="E112" s="92"/>
      <c r="F112" s="92"/>
      <c r="G112" s="92"/>
    </row>
    <row r="113" spans="1:7" ht="14.25">
      <c r="A113" s="92"/>
      <c r="D113" s="92"/>
      <c r="E113" s="92"/>
      <c r="F113" s="92"/>
      <c r="G113" s="92"/>
    </row>
    <row r="114" spans="1:7" ht="14.25">
      <c r="A114" s="92"/>
      <c r="D114" s="92"/>
      <c r="E114" s="92"/>
      <c r="F114" s="92"/>
      <c r="G114" s="92"/>
    </row>
    <row r="115" spans="1:7" ht="14.25">
      <c r="A115" s="92"/>
      <c r="D115" s="92"/>
      <c r="E115" s="92"/>
      <c r="F115" s="92"/>
      <c r="G115" s="92"/>
    </row>
    <row r="116" spans="1:7" ht="14.25">
      <c r="A116" s="92"/>
      <c r="D116" s="92"/>
      <c r="E116" s="92"/>
      <c r="F116" s="92"/>
      <c r="G116" s="92"/>
    </row>
    <row r="117" spans="1:7" ht="14.25">
      <c r="A117" s="92"/>
      <c r="D117" s="92"/>
      <c r="E117" s="92"/>
      <c r="F117" s="92"/>
      <c r="G117" s="92"/>
    </row>
    <row r="118" spans="1:7" ht="14.25">
      <c r="A118" s="92"/>
      <c r="D118" s="92"/>
      <c r="E118" s="92"/>
      <c r="F118" s="92"/>
      <c r="G118" s="92"/>
    </row>
    <row r="119" spans="1:7" ht="14.25">
      <c r="A119" s="92"/>
      <c r="D119" s="92"/>
      <c r="E119" s="92"/>
      <c r="F119" s="92"/>
      <c r="G119" s="92"/>
    </row>
    <row r="120" spans="1:7" ht="14.25">
      <c r="A120" s="92"/>
      <c r="D120" s="92"/>
      <c r="E120" s="92"/>
      <c r="F120" s="92"/>
      <c r="G120" s="92"/>
    </row>
    <row r="121" spans="1:7" ht="14.25">
      <c r="A121" s="92"/>
      <c r="D121" s="92"/>
      <c r="E121" s="92"/>
      <c r="F121" s="92"/>
      <c r="G121" s="92"/>
    </row>
    <row r="122" spans="1:7" ht="14.25">
      <c r="A122" s="92"/>
      <c r="D122" s="92"/>
      <c r="E122" s="92"/>
      <c r="F122" s="92"/>
      <c r="G122" s="92"/>
    </row>
    <row r="123" spans="1:7" ht="14.25">
      <c r="A123" s="92"/>
      <c r="D123" s="92"/>
      <c r="E123" s="92"/>
      <c r="F123" s="92"/>
      <c r="G123" s="92"/>
    </row>
    <row r="124" spans="1:7" ht="14.25">
      <c r="A124" s="92"/>
      <c r="D124" s="92"/>
      <c r="E124" s="92"/>
      <c r="F124" s="92"/>
      <c r="G124" s="92"/>
    </row>
    <row r="125" spans="1:7" ht="14.25">
      <c r="A125" s="92"/>
      <c r="D125" s="92"/>
      <c r="E125" s="92"/>
      <c r="F125" s="92"/>
      <c r="G125" s="92"/>
    </row>
    <row r="126" spans="1:7" ht="14.25">
      <c r="A126" s="92"/>
      <c r="D126" s="92"/>
      <c r="E126" s="92"/>
      <c r="F126" s="92"/>
      <c r="G126" s="92"/>
    </row>
    <row r="127" spans="1:7" ht="14.25">
      <c r="A127" s="92"/>
      <c r="D127" s="92"/>
      <c r="E127" s="92"/>
      <c r="F127" s="92"/>
      <c r="G127" s="92"/>
    </row>
    <row r="128" spans="1:7" ht="14.25">
      <c r="A128" s="92"/>
      <c r="D128" s="92"/>
      <c r="E128" s="92"/>
      <c r="F128" s="92"/>
      <c r="G128" s="92"/>
    </row>
    <row r="129" spans="1:7" ht="14.25">
      <c r="A129" s="92"/>
      <c r="D129" s="92"/>
      <c r="E129" s="92"/>
      <c r="F129" s="92"/>
      <c r="G129" s="92"/>
    </row>
    <row r="130" spans="1:7" ht="14.25">
      <c r="A130" s="92"/>
      <c r="D130" s="92"/>
      <c r="E130" s="92"/>
      <c r="F130" s="92"/>
      <c r="G130" s="92"/>
    </row>
    <row r="131" spans="1:7" ht="14.25">
      <c r="A131" s="92"/>
      <c r="D131" s="92"/>
      <c r="E131" s="92"/>
      <c r="F131" s="92"/>
      <c r="G131" s="92"/>
    </row>
    <row r="132" spans="1:7" ht="14.25">
      <c r="A132" s="92"/>
      <c r="D132" s="92"/>
      <c r="E132" s="92"/>
      <c r="F132" s="92"/>
      <c r="G132" s="92"/>
    </row>
    <row r="133" spans="1:7" ht="14.25">
      <c r="A133" s="92"/>
      <c r="D133" s="92"/>
      <c r="E133" s="92"/>
      <c r="F133" s="92"/>
      <c r="G133" s="92"/>
    </row>
    <row r="134" spans="1:7" ht="14.25">
      <c r="A134" s="92"/>
      <c r="D134" s="92"/>
      <c r="E134" s="92"/>
      <c r="F134" s="92"/>
      <c r="G134" s="92"/>
    </row>
    <row r="135" spans="1:7" ht="14.25">
      <c r="A135" s="92"/>
      <c r="D135" s="92"/>
      <c r="E135" s="92"/>
      <c r="F135" s="92"/>
      <c r="G135" s="92"/>
    </row>
    <row r="136" spans="1:7" ht="14.25">
      <c r="A136" s="92"/>
      <c r="D136" s="92"/>
      <c r="E136" s="92"/>
      <c r="F136" s="92"/>
      <c r="G136" s="92"/>
    </row>
    <row r="137" spans="1:7" ht="14.25">
      <c r="A137" s="92"/>
      <c r="D137" s="92"/>
      <c r="E137" s="92"/>
      <c r="F137" s="92"/>
      <c r="G137" s="92"/>
    </row>
    <row r="138" spans="1:7" ht="14.25">
      <c r="A138" s="92"/>
      <c r="D138" s="92"/>
      <c r="E138" s="92"/>
      <c r="F138" s="92"/>
      <c r="G138" s="92"/>
    </row>
    <row r="139" spans="1:7" ht="14.25">
      <c r="A139" s="92"/>
      <c r="D139" s="92"/>
      <c r="E139" s="92"/>
      <c r="F139" s="92"/>
      <c r="G139" s="92"/>
    </row>
    <row r="140" spans="1:7" ht="14.25">
      <c r="A140" s="92"/>
      <c r="D140" s="92"/>
      <c r="E140" s="92"/>
      <c r="F140" s="92"/>
      <c r="G140" s="92"/>
    </row>
    <row r="141" spans="1:7" ht="14.25">
      <c r="A141" s="92"/>
      <c r="D141" s="92"/>
      <c r="E141" s="92"/>
      <c r="F141" s="92"/>
      <c r="G141" s="92"/>
    </row>
    <row r="142" spans="1:7" ht="14.25">
      <c r="A142" s="92"/>
      <c r="D142" s="92"/>
      <c r="E142" s="92"/>
      <c r="F142" s="92"/>
      <c r="G142" s="92"/>
    </row>
    <row r="143" spans="1:7" ht="14.25">
      <c r="A143" s="92"/>
      <c r="D143" s="92"/>
      <c r="E143" s="92"/>
      <c r="F143" s="92"/>
      <c r="G143" s="92"/>
    </row>
    <row r="144" spans="1:7" ht="14.25">
      <c r="A144" s="92"/>
      <c r="D144" s="92"/>
      <c r="E144" s="92"/>
      <c r="F144" s="92"/>
      <c r="G144" s="92"/>
    </row>
    <row r="145" spans="1:7" ht="14.25">
      <c r="A145" s="92"/>
      <c r="D145" s="92"/>
      <c r="E145" s="92"/>
      <c r="F145" s="92"/>
      <c r="G145" s="92"/>
    </row>
  </sheetData>
  <sheetProtection/>
  <printOptions/>
  <pageMargins left="1.1023622047244095" right="0.5118110236220472" top="0.6299212598425197" bottom="0.5118110236220472" header="0.1968503937007874" footer="0.31496062992125984"/>
  <pageSetup horizontalDpi="600" verticalDpi="600" orientation="portrait" paperSize="9" r:id="rId1"/>
  <headerFooter>
    <oddHeader>&amp;L&amp;"Arial Narrow,Krepko"&amp;12Klima 2000  d.o.o&amp;"-,Običajno"&amp;9
&amp;"Arial Narrow,Navadno"Podjetje za projektiranje in investitorski inženiring</oddHeader>
    <oddFooter>&amp;C&amp;9Filtracija Avče&amp;R&amp;11 4.4.28/&amp;P</oddFooter>
  </headerFooter>
</worksheet>
</file>

<file path=xl/worksheets/sheet4.xml><?xml version="1.0" encoding="utf-8"?>
<worksheet xmlns="http://schemas.openxmlformats.org/spreadsheetml/2006/main" xmlns:r="http://schemas.openxmlformats.org/officeDocument/2006/relationships">
  <dimension ref="A1:L139"/>
  <sheetViews>
    <sheetView view="pageBreakPreview" zoomScale="115" zoomScaleSheetLayoutView="115" workbookViewId="0" topLeftCell="A22">
      <selection activeCell="F35" sqref="F35"/>
    </sheetView>
  </sheetViews>
  <sheetFormatPr defaultColWidth="9.00390625" defaultRowHeight="12.75"/>
  <cols>
    <col min="1" max="1" width="4.00390625" style="2" customWidth="1"/>
    <col min="2" max="2" width="44.625" style="9" customWidth="1"/>
    <col min="3" max="3" width="0.875" style="1" customWidth="1"/>
    <col min="4" max="4" width="5.625" style="2" customWidth="1"/>
    <col min="5" max="5" width="8.625" style="2" customWidth="1"/>
    <col min="6" max="7" width="11.375" style="2" customWidth="1"/>
    <col min="8" max="9" width="12.75390625" style="2" hidden="1" customWidth="1"/>
    <col min="10" max="12" width="0" style="2" hidden="1" customWidth="1"/>
    <col min="13" max="16384" width="9.125" style="2" customWidth="1"/>
  </cols>
  <sheetData>
    <row r="1" spans="1:9" s="124" customFormat="1" ht="14.25">
      <c r="A1" s="3" t="s">
        <v>157</v>
      </c>
      <c r="B1" s="120"/>
      <c r="C1" s="121"/>
      <c r="D1" s="4"/>
      <c r="E1" s="5"/>
      <c r="F1" s="5"/>
      <c r="G1" s="6"/>
      <c r="H1" s="122"/>
      <c r="I1" s="122"/>
    </row>
    <row r="2" spans="1:9" ht="9" customHeight="1">
      <c r="A2" s="87"/>
      <c r="B2" s="86"/>
      <c r="C2" s="88"/>
      <c r="D2" s="92"/>
      <c r="E2" s="171"/>
      <c r="F2" s="24"/>
      <c r="G2" s="24"/>
      <c r="H2" s="24"/>
      <c r="I2" s="24"/>
    </row>
    <row r="3" spans="1:7" s="157" customFormat="1" ht="216.75">
      <c r="A3" s="94"/>
      <c r="B3" s="201" t="s">
        <v>80</v>
      </c>
      <c r="C3" s="95"/>
      <c r="D3" s="96"/>
      <c r="E3" s="96"/>
      <c r="F3" s="202"/>
      <c r="G3" s="202"/>
    </row>
    <row r="4" spans="1:9" ht="9" customHeight="1" thickBot="1">
      <c r="A4" s="87"/>
      <c r="B4" s="86"/>
      <c r="C4" s="88"/>
      <c r="D4" s="92"/>
      <c r="E4" s="171"/>
      <c r="F4" s="24"/>
      <c r="G4" s="24"/>
      <c r="H4" s="24"/>
      <c r="I4" s="24"/>
    </row>
    <row r="5" spans="1:9" s="8" customFormat="1" ht="12.75">
      <c r="A5" s="26" t="s">
        <v>10</v>
      </c>
      <c r="B5" s="27" t="s">
        <v>11</v>
      </c>
      <c r="C5" s="28"/>
      <c r="D5" s="29" t="s">
        <v>5</v>
      </c>
      <c r="E5" s="30" t="s">
        <v>6</v>
      </c>
      <c r="F5" s="30" t="s">
        <v>7</v>
      </c>
      <c r="G5" s="31" t="s">
        <v>8</v>
      </c>
      <c r="H5" s="30" t="s">
        <v>7</v>
      </c>
      <c r="I5" s="31" t="s">
        <v>8</v>
      </c>
    </row>
    <row r="6" spans="1:9" ht="6.75" customHeight="1">
      <c r="A6" s="92"/>
      <c r="B6" s="104"/>
      <c r="C6" s="107"/>
      <c r="D6" s="92"/>
      <c r="E6" s="92"/>
      <c r="F6" s="92"/>
      <c r="G6" s="92"/>
      <c r="H6" s="92"/>
      <c r="I6" s="92"/>
    </row>
    <row r="7" spans="1:9" ht="27">
      <c r="A7" s="87">
        <v>1</v>
      </c>
      <c r="B7" s="172" t="s">
        <v>160</v>
      </c>
      <c r="C7" s="88"/>
      <c r="D7" s="23" t="s">
        <v>0</v>
      </c>
      <c r="E7" s="66">
        <v>185</v>
      </c>
      <c r="F7" s="65"/>
      <c r="G7" s="24">
        <f>E7*F7</f>
        <v>0</v>
      </c>
      <c r="H7" s="23"/>
      <c r="I7" s="23"/>
    </row>
    <row r="8" spans="1:9" ht="9" customHeight="1">
      <c r="A8" s="87"/>
      <c r="B8" s="86"/>
      <c r="C8" s="88"/>
      <c r="D8" s="92"/>
      <c r="E8" s="171"/>
      <c r="F8" s="24"/>
      <c r="G8" s="24"/>
      <c r="H8" s="24"/>
      <c r="I8" s="24"/>
    </row>
    <row r="9" spans="1:9" ht="54">
      <c r="A9" s="98">
        <f>A7+1</f>
        <v>2</v>
      </c>
      <c r="B9" s="210" t="s">
        <v>161</v>
      </c>
      <c r="C9" s="88"/>
      <c r="D9" s="23" t="s">
        <v>1</v>
      </c>
      <c r="E9" s="66">
        <v>2</v>
      </c>
      <c r="F9" s="24"/>
      <c r="G9" s="24">
        <f>E9*F9</f>
        <v>0</v>
      </c>
      <c r="H9" s="23"/>
      <c r="I9" s="23"/>
    </row>
    <row r="10" spans="1:9" ht="9" customHeight="1">
      <c r="A10" s="87"/>
      <c r="B10" s="86"/>
      <c r="C10" s="88"/>
      <c r="D10" s="92"/>
      <c r="E10" s="171"/>
      <c r="F10" s="24"/>
      <c r="G10" s="24"/>
      <c r="H10" s="24"/>
      <c r="I10" s="24"/>
    </row>
    <row r="11" spans="1:9" ht="14.25" customHeight="1">
      <c r="A11" s="98">
        <f>A9+1</f>
        <v>3</v>
      </c>
      <c r="B11" s="172" t="s">
        <v>52</v>
      </c>
      <c r="C11" s="88"/>
      <c r="D11" s="23" t="s">
        <v>9</v>
      </c>
      <c r="E11" s="66">
        <v>7</v>
      </c>
      <c r="F11" s="24"/>
      <c r="G11" s="24">
        <f>E11*F11</f>
        <v>0</v>
      </c>
      <c r="H11" s="23"/>
      <c r="I11" s="23"/>
    </row>
    <row r="12" spans="1:7" ht="9" customHeight="1">
      <c r="A12" s="87"/>
      <c r="B12" s="101"/>
      <c r="C12" s="88"/>
      <c r="D12" s="92"/>
      <c r="E12" s="81"/>
      <c r="F12" s="24"/>
      <c r="G12" s="24"/>
    </row>
    <row r="13" spans="1:12" s="23" customFormat="1" ht="89.25">
      <c r="A13" s="87">
        <f>A11+1</f>
        <v>4</v>
      </c>
      <c r="B13" s="16" t="s">
        <v>207</v>
      </c>
      <c r="C13" s="22"/>
      <c r="D13" s="223"/>
      <c r="E13" s="32"/>
      <c r="F13" s="61"/>
      <c r="G13" s="61"/>
      <c r="H13" s="24"/>
      <c r="I13" s="71"/>
      <c r="J13" s="71"/>
      <c r="K13" s="71">
        <v>487.5</v>
      </c>
      <c r="L13" s="190"/>
    </row>
    <row r="14" spans="1:9" s="91" customFormat="1" ht="12.75">
      <c r="A14" s="98"/>
      <c r="B14" s="226" t="s">
        <v>162</v>
      </c>
      <c r="C14" s="109"/>
      <c r="D14" s="162"/>
      <c r="E14" s="77"/>
      <c r="F14" s="145"/>
      <c r="G14" s="74"/>
      <c r="H14" s="145"/>
      <c r="I14" s="73"/>
    </row>
    <row r="15" spans="1:12" ht="57.75" customHeight="1">
      <c r="A15" s="87"/>
      <c r="B15" s="210" t="s">
        <v>176</v>
      </c>
      <c r="C15" s="88"/>
      <c r="D15" s="83">
        <v>3</v>
      </c>
      <c r="E15" s="33"/>
      <c r="F15" s="24"/>
      <c r="G15" s="24"/>
      <c r="H15" s="24"/>
      <c r="I15" s="71"/>
      <c r="J15" s="71">
        <v>57.2</v>
      </c>
      <c r="K15" s="71">
        <f>D15*J15</f>
        <v>171.60000000000002</v>
      </c>
      <c r="L15" s="190">
        <f>D15*1</f>
        <v>3</v>
      </c>
    </row>
    <row r="16" spans="1:12" s="23" customFormat="1" ht="38.25">
      <c r="A16" s="21"/>
      <c r="B16" s="215" t="s">
        <v>205</v>
      </c>
      <c r="C16" s="25"/>
      <c r="D16" s="83">
        <v>1</v>
      </c>
      <c r="E16" s="33"/>
      <c r="G16" s="24"/>
      <c r="J16" s="71">
        <v>96.64</v>
      </c>
      <c r="K16" s="71">
        <f>D16*J16</f>
        <v>96.64</v>
      </c>
      <c r="L16" s="190">
        <f>D16*2</f>
        <v>2</v>
      </c>
    </row>
    <row r="17" spans="1:12" s="23" customFormat="1" ht="12.75">
      <c r="A17" s="21"/>
      <c r="B17" s="156" t="s">
        <v>163</v>
      </c>
      <c r="C17" s="25"/>
      <c r="D17" s="83">
        <v>1</v>
      </c>
      <c r="E17" s="33"/>
      <c r="G17" s="24"/>
      <c r="H17" s="24"/>
      <c r="I17" s="71"/>
      <c r="J17" s="71">
        <v>53.6</v>
      </c>
      <c r="K17" s="71">
        <f>D17*J17</f>
        <v>53.6</v>
      </c>
      <c r="L17" s="190">
        <f>D17*1</f>
        <v>1</v>
      </c>
    </row>
    <row r="18" spans="1:9" s="91" customFormat="1" ht="12.75">
      <c r="A18" s="98"/>
      <c r="B18" s="226" t="s">
        <v>164</v>
      </c>
      <c r="C18" s="109"/>
      <c r="D18" s="162"/>
      <c r="E18" s="77"/>
      <c r="F18" s="145"/>
      <c r="G18" s="74"/>
      <c r="H18" s="145"/>
      <c r="I18" s="73"/>
    </row>
    <row r="19" spans="1:12" s="23" customFormat="1" ht="89.25">
      <c r="A19" s="21"/>
      <c r="B19" s="16" t="s">
        <v>166</v>
      </c>
      <c r="C19" s="25"/>
      <c r="D19" s="83">
        <v>1</v>
      </c>
      <c r="E19" s="33"/>
      <c r="H19" s="24"/>
      <c r="I19" s="71"/>
      <c r="J19" s="71">
        <v>236.8</v>
      </c>
      <c r="K19" s="71">
        <f>D19*J19</f>
        <v>236.8</v>
      </c>
      <c r="L19" s="190">
        <f>D19*1</f>
        <v>1</v>
      </c>
    </row>
    <row r="20" spans="1:12" s="23" customFormat="1" ht="25.5">
      <c r="A20" s="21"/>
      <c r="B20" s="210" t="s">
        <v>177</v>
      </c>
      <c r="C20" s="25"/>
      <c r="D20" s="83">
        <v>1</v>
      </c>
      <c r="E20" s="33"/>
      <c r="H20" s="24"/>
      <c r="I20" s="71"/>
      <c r="J20" s="71">
        <v>16.8</v>
      </c>
      <c r="K20" s="71">
        <f>D20*J20</f>
        <v>16.8</v>
      </c>
      <c r="L20" s="190">
        <f>D20*1</f>
        <v>1</v>
      </c>
    </row>
    <row r="21" spans="1:9" s="91" customFormat="1" ht="12.75">
      <c r="A21" s="98"/>
      <c r="B21" s="226" t="s">
        <v>165</v>
      </c>
      <c r="C21" s="109"/>
      <c r="D21" s="162"/>
      <c r="E21" s="77"/>
      <c r="F21" s="145"/>
      <c r="G21" s="74"/>
      <c r="H21" s="145"/>
      <c r="I21" s="73"/>
    </row>
    <row r="22" spans="1:11" s="23" customFormat="1" ht="89.25">
      <c r="A22" s="21"/>
      <c r="B22" s="224" t="s">
        <v>178</v>
      </c>
      <c r="C22" s="68"/>
      <c r="D22" s="83">
        <v>1</v>
      </c>
      <c r="E22" s="48"/>
      <c r="F22" s="48"/>
      <c r="G22" s="48"/>
      <c r="H22" s="225"/>
      <c r="I22" s="71"/>
      <c r="J22" s="71">
        <v>100</v>
      </c>
      <c r="K22" s="71">
        <f>D22*J22</f>
        <v>100</v>
      </c>
    </row>
    <row r="23" spans="2:12" ht="14.25">
      <c r="B23" s="111" t="s">
        <v>206</v>
      </c>
      <c r="C23" s="112"/>
      <c r="D23" s="113" t="s">
        <v>1</v>
      </c>
      <c r="E23" s="114">
        <v>1</v>
      </c>
      <c r="F23" s="115"/>
      <c r="G23" s="115">
        <f>E23*F23</f>
        <v>0</v>
      </c>
      <c r="H23" s="115"/>
      <c r="I23" s="34"/>
      <c r="J23" s="63"/>
      <c r="K23" s="69">
        <f>SUM(K13:K22)</f>
        <v>1162.94</v>
      </c>
      <c r="L23" s="208"/>
    </row>
    <row r="24" spans="1:9" ht="9" customHeight="1">
      <c r="A24" s="87"/>
      <c r="B24" s="86"/>
      <c r="C24" s="88"/>
      <c r="D24" s="92"/>
      <c r="E24" s="171"/>
      <c r="F24" s="24"/>
      <c r="G24" s="24"/>
      <c r="H24" s="24"/>
      <c r="I24" s="24"/>
    </row>
    <row r="25" spans="1:8" ht="104.25" customHeight="1">
      <c r="A25" s="87">
        <f>A13+1</f>
        <v>5</v>
      </c>
      <c r="B25" s="143" t="s">
        <v>61</v>
      </c>
      <c r="C25" s="25"/>
      <c r="D25" s="92" t="s">
        <v>9</v>
      </c>
      <c r="E25" s="81">
        <v>1</v>
      </c>
      <c r="F25" s="99"/>
      <c r="G25" s="24">
        <f>E25*F25</f>
        <v>0</v>
      </c>
      <c r="H25" s="23"/>
    </row>
    <row r="26" spans="2:3" s="92" customFormat="1" ht="12.75">
      <c r="B26" s="104"/>
      <c r="C26" s="107"/>
    </row>
    <row r="27" spans="1:9" s="8" customFormat="1" ht="13.5" thickBot="1">
      <c r="A27" s="173" t="s">
        <v>208</v>
      </c>
      <c r="B27" s="17"/>
      <c r="C27" s="18"/>
      <c r="D27" s="142"/>
      <c r="E27" s="132"/>
      <c r="F27" s="19"/>
      <c r="G27" s="20">
        <f>ROUND(SUM(G7:G25),0)</f>
        <v>0</v>
      </c>
      <c r="H27" s="108"/>
      <c r="I27" s="20"/>
    </row>
    <row r="28" spans="1:9" ht="14.25">
      <c r="A28" s="87"/>
      <c r="B28" s="104"/>
      <c r="C28" s="107"/>
      <c r="D28" s="92"/>
      <c r="E28" s="23"/>
      <c r="F28" s="24"/>
      <c r="G28" s="24"/>
      <c r="H28" s="92"/>
      <c r="I28" s="92"/>
    </row>
    <row r="29" spans="1:7" ht="14.25">
      <c r="A29" s="92"/>
      <c r="D29" s="92"/>
      <c r="E29" s="92"/>
      <c r="F29" s="92"/>
      <c r="G29" s="92"/>
    </row>
    <row r="30" spans="1:7" ht="14.25">
      <c r="A30" s="92"/>
      <c r="D30" s="92"/>
      <c r="E30" s="92"/>
      <c r="F30" s="92"/>
      <c r="G30" s="92"/>
    </row>
    <row r="31" spans="1:7" ht="14.25">
      <c r="A31" s="92"/>
      <c r="D31" s="92"/>
      <c r="E31" s="92"/>
      <c r="F31" s="92"/>
      <c r="G31" s="92"/>
    </row>
    <row r="32" spans="1:7" ht="14.25">
      <c r="A32" s="92"/>
      <c r="D32" s="92"/>
      <c r="E32" s="92"/>
      <c r="F32" s="92"/>
      <c r="G32" s="92"/>
    </row>
    <row r="33" spans="1:7" ht="14.25">
      <c r="A33" s="92"/>
      <c r="D33" s="92"/>
      <c r="E33" s="92"/>
      <c r="F33" s="92"/>
      <c r="G33" s="92"/>
    </row>
    <row r="34" spans="1:7" ht="14.25">
      <c r="A34" s="92"/>
      <c r="D34" s="92"/>
      <c r="E34" s="92"/>
      <c r="F34" s="92"/>
      <c r="G34" s="92"/>
    </row>
    <row r="35" spans="1:7" ht="14.25">
      <c r="A35" s="92"/>
      <c r="D35" s="92"/>
      <c r="E35" s="92"/>
      <c r="F35" s="92"/>
      <c r="G35" s="92"/>
    </row>
    <row r="36" spans="1:7" ht="14.25">
      <c r="A36" s="92"/>
      <c r="D36" s="92"/>
      <c r="E36" s="92"/>
      <c r="F36" s="92"/>
      <c r="G36" s="92"/>
    </row>
    <row r="37" spans="1:7" ht="14.25">
      <c r="A37" s="92"/>
      <c r="D37" s="92"/>
      <c r="E37" s="92"/>
      <c r="F37" s="92"/>
      <c r="G37" s="92"/>
    </row>
    <row r="38" spans="1:7" ht="14.25">
      <c r="A38" s="92"/>
      <c r="D38" s="92"/>
      <c r="E38" s="92"/>
      <c r="F38" s="92"/>
      <c r="G38" s="92"/>
    </row>
    <row r="39" spans="1:7" ht="14.25">
      <c r="A39" s="92"/>
      <c r="D39" s="92"/>
      <c r="E39" s="92"/>
      <c r="F39" s="92"/>
      <c r="G39" s="92"/>
    </row>
    <row r="40" spans="1:7" ht="14.25">
      <c r="A40" s="92"/>
      <c r="D40" s="92"/>
      <c r="E40" s="92"/>
      <c r="F40" s="92"/>
      <c r="G40" s="92"/>
    </row>
    <row r="41" spans="1:7" ht="14.25">
      <c r="A41" s="92"/>
      <c r="D41" s="92"/>
      <c r="E41" s="92"/>
      <c r="F41" s="92"/>
      <c r="G41" s="92"/>
    </row>
    <row r="42" spans="1:7" ht="14.25">
      <c r="A42" s="92"/>
      <c r="D42" s="92"/>
      <c r="E42" s="92"/>
      <c r="F42" s="92"/>
      <c r="G42" s="92"/>
    </row>
    <row r="43" spans="1:7" ht="14.25">
      <c r="A43" s="92"/>
      <c r="D43" s="92"/>
      <c r="E43" s="92"/>
      <c r="F43" s="92"/>
      <c r="G43" s="92"/>
    </row>
    <row r="44" spans="1:7" ht="14.25">
      <c r="A44" s="92"/>
      <c r="D44" s="92"/>
      <c r="E44" s="92"/>
      <c r="F44" s="92"/>
      <c r="G44" s="92"/>
    </row>
    <row r="45" spans="1:7" ht="14.25">
      <c r="A45" s="92"/>
      <c r="D45" s="92"/>
      <c r="E45" s="92"/>
      <c r="F45" s="92"/>
      <c r="G45" s="92"/>
    </row>
    <row r="46" spans="1:7" ht="14.25">
      <c r="A46" s="92"/>
      <c r="D46" s="92"/>
      <c r="E46" s="92"/>
      <c r="F46" s="92"/>
      <c r="G46" s="92"/>
    </row>
    <row r="47" spans="1:7" ht="14.25">
      <c r="A47" s="92"/>
      <c r="D47" s="92"/>
      <c r="E47" s="92"/>
      <c r="F47" s="92"/>
      <c r="G47" s="92"/>
    </row>
    <row r="48" spans="1:7" ht="14.25">
      <c r="A48" s="92"/>
      <c r="D48" s="92"/>
      <c r="E48" s="92"/>
      <c r="F48" s="92"/>
      <c r="G48" s="92"/>
    </row>
    <row r="49" spans="1:7" ht="14.25">
      <c r="A49" s="92"/>
      <c r="D49" s="92"/>
      <c r="E49" s="92"/>
      <c r="F49" s="92"/>
      <c r="G49" s="92"/>
    </row>
    <row r="50" spans="1:7" ht="14.25">
      <c r="A50" s="92"/>
      <c r="D50" s="92"/>
      <c r="E50" s="92"/>
      <c r="F50" s="92"/>
      <c r="G50" s="92"/>
    </row>
    <row r="51" spans="1:7" ht="14.25">
      <c r="A51" s="92"/>
      <c r="D51" s="92"/>
      <c r="E51" s="92"/>
      <c r="F51" s="92"/>
      <c r="G51" s="92"/>
    </row>
    <row r="52" spans="1:7" ht="14.25">
      <c r="A52" s="92"/>
      <c r="D52" s="92"/>
      <c r="E52" s="92"/>
      <c r="F52" s="92"/>
      <c r="G52" s="92"/>
    </row>
    <row r="53" spans="1:7" ht="14.25">
      <c r="A53" s="92"/>
      <c r="D53" s="92"/>
      <c r="E53" s="92"/>
      <c r="F53" s="92"/>
      <c r="G53" s="92"/>
    </row>
    <row r="54" spans="1:7" ht="14.25">
      <c r="A54" s="92"/>
      <c r="D54" s="92"/>
      <c r="E54" s="92"/>
      <c r="F54" s="92"/>
      <c r="G54" s="92"/>
    </row>
    <row r="55" spans="1:7" ht="14.25">
      <c r="A55" s="92"/>
      <c r="D55" s="92"/>
      <c r="E55" s="92"/>
      <c r="F55" s="92"/>
      <c r="G55" s="92"/>
    </row>
    <row r="56" spans="1:7" ht="14.25">
      <c r="A56" s="92"/>
      <c r="D56" s="92"/>
      <c r="E56" s="92"/>
      <c r="F56" s="92"/>
      <c r="G56" s="92"/>
    </row>
    <row r="57" spans="1:7" ht="14.25">
      <c r="A57" s="92"/>
      <c r="D57" s="92"/>
      <c r="E57" s="92"/>
      <c r="F57" s="92"/>
      <c r="G57" s="92"/>
    </row>
    <row r="58" spans="1:7" ht="14.25">
      <c r="A58" s="92"/>
      <c r="D58" s="92"/>
      <c r="E58" s="92"/>
      <c r="F58" s="92"/>
      <c r="G58" s="92"/>
    </row>
    <row r="59" spans="1:7" ht="14.25">
      <c r="A59" s="92"/>
      <c r="D59" s="92"/>
      <c r="E59" s="92"/>
      <c r="F59" s="92"/>
      <c r="G59" s="92"/>
    </row>
    <row r="60" spans="1:7" ht="14.25">
      <c r="A60" s="92"/>
      <c r="D60" s="92"/>
      <c r="E60" s="92"/>
      <c r="F60" s="92"/>
      <c r="G60" s="92"/>
    </row>
    <row r="61" spans="1:7" ht="14.25">
      <c r="A61" s="92"/>
      <c r="D61" s="92"/>
      <c r="E61" s="92"/>
      <c r="F61" s="92"/>
      <c r="G61" s="92"/>
    </row>
    <row r="62" spans="1:7" ht="14.25">
      <c r="A62" s="92"/>
      <c r="D62" s="92"/>
      <c r="E62" s="92"/>
      <c r="F62" s="92"/>
      <c r="G62" s="92"/>
    </row>
    <row r="63" spans="1:7" ht="14.25">
      <c r="A63" s="92"/>
      <c r="D63" s="92"/>
      <c r="E63" s="92"/>
      <c r="F63" s="92"/>
      <c r="G63" s="92"/>
    </row>
    <row r="64" spans="1:7" ht="14.25">
      <c r="A64" s="92"/>
      <c r="D64" s="92"/>
      <c r="E64" s="92"/>
      <c r="F64" s="92"/>
      <c r="G64" s="92"/>
    </row>
    <row r="65" spans="1:7" ht="14.25">
      <c r="A65" s="92"/>
      <c r="D65" s="92"/>
      <c r="E65" s="92"/>
      <c r="F65" s="92"/>
      <c r="G65" s="92"/>
    </row>
    <row r="66" spans="1:7" ht="14.25">
      <c r="A66" s="92"/>
      <c r="D66" s="92"/>
      <c r="E66" s="92"/>
      <c r="F66" s="92"/>
      <c r="G66" s="92"/>
    </row>
    <row r="67" spans="1:7" ht="14.25">
      <c r="A67" s="92"/>
      <c r="D67" s="92"/>
      <c r="E67" s="92"/>
      <c r="F67" s="92"/>
      <c r="G67" s="92"/>
    </row>
    <row r="68" spans="1:7" ht="14.25">
      <c r="A68" s="92"/>
      <c r="D68" s="92"/>
      <c r="E68" s="92"/>
      <c r="F68" s="92"/>
      <c r="G68" s="92"/>
    </row>
    <row r="69" spans="1:7" ht="14.25">
      <c r="A69" s="92"/>
      <c r="D69" s="92"/>
      <c r="E69" s="92"/>
      <c r="F69" s="92"/>
      <c r="G69" s="92"/>
    </row>
    <row r="70" spans="1:7" ht="14.25">
      <c r="A70" s="92"/>
      <c r="D70" s="92"/>
      <c r="E70" s="92"/>
      <c r="F70" s="92"/>
      <c r="G70" s="92"/>
    </row>
    <row r="71" spans="1:7" ht="14.25">
      <c r="A71" s="92"/>
      <c r="D71" s="92"/>
      <c r="E71" s="92"/>
      <c r="F71" s="92"/>
      <c r="G71" s="92"/>
    </row>
    <row r="72" spans="1:7" ht="14.25">
      <c r="A72" s="92"/>
      <c r="D72" s="92"/>
      <c r="E72" s="92"/>
      <c r="F72" s="92"/>
      <c r="G72" s="92"/>
    </row>
    <row r="73" spans="1:7" ht="14.25">
      <c r="A73" s="92"/>
      <c r="D73" s="92"/>
      <c r="E73" s="92"/>
      <c r="F73" s="92"/>
      <c r="G73" s="92"/>
    </row>
    <row r="74" spans="1:7" ht="14.25">
      <c r="A74" s="92"/>
      <c r="D74" s="92"/>
      <c r="E74" s="92"/>
      <c r="F74" s="92"/>
      <c r="G74" s="92"/>
    </row>
    <row r="75" spans="1:7" ht="14.25">
      <c r="A75" s="92"/>
      <c r="D75" s="92"/>
      <c r="E75" s="92"/>
      <c r="F75" s="92"/>
      <c r="G75" s="92"/>
    </row>
    <row r="76" spans="1:7" ht="14.25">
      <c r="A76" s="92"/>
      <c r="D76" s="92"/>
      <c r="E76" s="92"/>
      <c r="F76" s="92"/>
      <c r="G76" s="92"/>
    </row>
    <row r="77" spans="1:7" ht="14.25">
      <c r="A77" s="92"/>
      <c r="D77" s="92"/>
      <c r="E77" s="92"/>
      <c r="F77" s="92"/>
      <c r="G77" s="92"/>
    </row>
    <row r="78" spans="1:7" ht="14.25">
      <c r="A78" s="92"/>
      <c r="D78" s="92"/>
      <c r="E78" s="92"/>
      <c r="F78" s="92"/>
      <c r="G78" s="92"/>
    </row>
    <row r="79" spans="1:7" ht="14.25">
      <c r="A79" s="92"/>
      <c r="D79" s="92"/>
      <c r="E79" s="92"/>
      <c r="F79" s="92"/>
      <c r="G79" s="92"/>
    </row>
    <row r="80" spans="1:7" ht="14.25">
      <c r="A80" s="92"/>
      <c r="D80" s="92"/>
      <c r="E80" s="92"/>
      <c r="F80" s="92"/>
      <c r="G80" s="92"/>
    </row>
    <row r="81" spans="1:7" ht="14.25">
      <c r="A81" s="92"/>
      <c r="D81" s="92"/>
      <c r="E81" s="92"/>
      <c r="F81" s="92"/>
      <c r="G81" s="92"/>
    </row>
    <row r="82" spans="1:7" ht="14.25">
      <c r="A82" s="92"/>
      <c r="D82" s="92"/>
      <c r="E82" s="92"/>
      <c r="F82" s="92"/>
      <c r="G82" s="92"/>
    </row>
    <row r="83" spans="1:7" ht="14.25">
      <c r="A83" s="92"/>
      <c r="D83" s="92"/>
      <c r="E83" s="92"/>
      <c r="F83" s="92"/>
      <c r="G83" s="92"/>
    </row>
    <row r="84" spans="1:7" ht="14.25">
      <c r="A84" s="92"/>
      <c r="D84" s="92"/>
      <c r="E84" s="92"/>
      <c r="F84" s="92"/>
      <c r="G84" s="92"/>
    </row>
    <row r="85" spans="1:7" ht="14.25">
      <c r="A85" s="92"/>
      <c r="D85" s="92"/>
      <c r="E85" s="92"/>
      <c r="F85" s="92"/>
      <c r="G85" s="92"/>
    </row>
    <row r="86" spans="1:7" ht="14.25">
      <c r="A86" s="92"/>
      <c r="D86" s="92"/>
      <c r="E86" s="92"/>
      <c r="F86" s="92"/>
      <c r="G86" s="92"/>
    </row>
    <row r="87" spans="1:7" ht="14.25">
      <c r="A87" s="92"/>
      <c r="D87" s="92"/>
      <c r="E87" s="92"/>
      <c r="F87" s="92"/>
      <c r="G87" s="92"/>
    </row>
    <row r="88" spans="1:7" ht="14.25">
      <c r="A88" s="92"/>
      <c r="D88" s="92"/>
      <c r="E88" s="92"/>
      <c r="F88" s="92"/>
      <c r="G88" s="92"/>
    </row>
    <row r="89" spans="1:7" ht="14.25">
      <c r="A89" s="92"/>
      <c r="D89" s="92"/>
      <c r="E89" s="92"/>
      <c r="F89" s="92"/>
      <c r="G89" s="92"/>
    </row>
    <row r="90" spans="1:7" ht="14.25">
      <c r="A90" s="92"/>
      <c r="D90" s="92"/>
      <c r="E90" s="92"/>
      <c r="F90" s="92"/>
      <c r="G90" s="92"/>
    </row>
    <row r="91" spans="1:7" ht="14.25">
      <c r="A91" s="92"/>
      <c r="D91" s="92"/>
      <c r="E91" s="92"/>
      <c r="F91" s="92"/>
      <c r="G91" s="92"/>
    </row>
    <row r="92" spans="1:7" ht="14.25">
      <c r="A92" s="92"/>
      <c r="D92" s="92"/>
      <c r="E92" s="92"/>
      <c r="F92" s="92"/>
      <c r="G92" s="92"/>
    </row>
    <row r="93" spans="1:7" ht="14.25">
      <c r="A93" s="92"/>
      <c r="D93" s="92"/>
      <c r="E93" s="92"/>
      <c r="F93" s="92"/>
      <c r="G93" s="92"/>
    </row>
    <row r="94" spans="1:7" ht="14.25">
      <c r="A94" s="92"/>
      <c r="D94" s="92"/>
      <c r="E94" s="92"/>
      <c r="F94" s="92"/>
      <c r="G94" s="92"/>
    </row>
    <row r="95" spans="1:7" ht="14.25">
      <c r="A95" s="92"/>
      <c r="D95" s="92"/>
      <c r="E95" s="92"/>
      <c r="F95" s="92"/>
      <c r="G95" s="92"/>
    </row>
    <row r="96" spans="1:7" ht="14.25">
      <c r="A96" s="92"/>
      <c r="D96" s="92"/>
      <c r="E96" s="92"/>
      <c r="F96" s="92"/>
      <c r="G96" s="92"/>
    </row>
    <row r="97" spans="1:7" ht="14.25">
      <c r="A97" s="92"/>
      <c r="D97" s="92"/>
      <c r="E97" s="92"/>
      <c r="F97" s="92"/>
      <c r="G97" s="92"/>
    </row>
    <row r="98" spans="1:7" ht="14.25">
      <c r="A98" s="92"/>
      <c r="D98" s="92"/>
      <c r="E98" s="92"/>
      <c r="F98" s="92"/>
      <c r="G98" s="92"/>
    </row>
    <row r="99" spans="1:7" ht="14.25">
      <c r="A99" s="92"/>
      <c r="D99" s="92"/>
      <c r="E99" s="92"/>
      <c r="F99" s="92"/>
      <c r="G99" s="92"/>
    </row>
    <row r="100" spans="1:7" ht="14.25">
      <c r="A100" s="92"/>
      <c r="D100" s="92"/>
      <c r="E100" s="92"/>
      <c r="F100" s="92"/>
      <c r="G100" s="92"/>
    </row>
    <row r="101" spans="1:7" ht="14.25">
      <c r="A101" s="92"/>
      <c r="D101" s="92"/>
      <c r="E101" s="92"/>
      <c r="F101" s="92"/>
      <c r="G101" s="92"/>
    </row>
    <row r="102" spans="1:7" ht="14.25">
      <c r="A102" s="92"/>
      <c r="D102" s="92"/>
      <c r="E102" s="92"/>
      <c r="F102" s="92"/>
      <c r="G102" s="92"/>
    </row>
    <row r="103" spans="1:7" ht="14.25">
      <c r="A103" s="92"/>
      <c r="D103" s="92"/>
      <c r="E103" s="92"/>
      <c r="F103" s="92"/>
      <c r="G103" s="92"/>
    </row>
    <row r="104" spans="1:7" ht="14.25">
      <c r="A104" s="92"/>
      <c r="D104" s="92"/>
      <c r="E104" s="92"/>
      <c r="F104" s="92"/>
      <c r="G104" s="92"/>
    </row>
    <row r="105" spans="1:7" ht="14.25">
      <c r="A105" s="92"/>
      <c r="D105" s="92"/>
      <c r="E105" s="92"/>
      <c r="F105" s="92"/>
      <c r="G105" s="92"/>
    </row>
    <row r="106" spans="1:7" ht="14.25">
      <c r="A106" s="92"/>
      <c r="D106" s="92"/>
      <c r="E106" s="92"/>
      <c r="F106" s="92"/>
      <c r="G106" s="92"/>
    </row>
    <row r="107" spans="1:7" ht="14.25">
      <c r="A107" s="92"/>
      <c r="D107" s="92"/>
      <c r="E107" s="92"/>
      <c r="F107" s="92"/>
      <c r="G107" s="92"/>
    </row>
    <row r="108" spans="1:7" ht="14.25">
      <c r="A108" s="92"/>
      <c r="D108" s="92"/>
      <c r="E108" s="92"/>
      <c r="F108" s="92"/>
      <c r="G108" s="92"/>
    </row>
    <row r="109" spans="1:7" ht="14.25">
      <c r="A109" s="92"/>
      <c r="D109" s="92"/>
      <c r="E109" s="92"/>
      <c r="F109" s="92"/>
      <c r="G109" s="92"/>
    </row>
    <row r="110" spans="1:7" ht="14.25">
      <c r="A110" s="92"/>
      <c r="D110" s="92"/>
      <c r="E110" s="92"/>
      <c r="F110" s="92"/>
      <c r="G110" s="92"/>
    </row>
    <row r="111" spans="1:7" ht="14.25">
      <c r="A111" s="92"/>
      <c r="D111" s="92"/>
      <c r="E111" s="92"/>
      <c r="F111" s="92"/>
      <c r="G111" s="92"/>
    </row>
    <row r="112" spans="1:7" ht="14.25">
      <c r="A112" s="92"/>
      <c r="D112" s="92"/>
      <c r="E112" s="92"/>
      <c r="F112" s="92"/>
      <c r="G112" s="92"/>
    </row>
    <row r="113" spans="1:7" ht="14.25">
      <c r="A113" s="92"/>
      <c r="D113" s="92"/>
      <c r="E113" s="92"/>
      <c r="F113" s="92"/>
      <c r="G113" s="92"/>
    </row>
    <row r="114" spans="1:7" ht="14.25">
      <c r="A114" s="92"/>
      <c r="D114" s="92"/>
      <c r="E114" s="92"/>
      <c r="F114" s="92"/>
      <c r="G114" s="92"/>
    </row>
    <row r="115" spans="1:7" ht="14.25">
      <c r="A115" s="92"/>
      <c r="D115" s="92"/>
      <c r="E115" s="92"/>
      <c r="F115" s="92"/>
      <c r="G115" s="92"/>
    </row>
    <row r="116" spans="1:7" ht="14.25">
      <c r="A116" s="92"/>
      <c r="D116" s="92"/>
      <c r="E116" s="92"/>
      <c r="F116" s="92"/>
      <c r="G116" s="92"/>
    </row>
    <row r="117" spans="1:7" ht="14.25">
      <c r="A117" s="92"/>
      <c r="D117" s="92"/>
      <c r="E117" s="92"/>
      <c r="F117" s="92"/>
      <c r="G117" s="92"/>
    </row>
    <row r="118" spans="1:7" ht="14.25">
      <c r="A118" s="92"/>
      <c r="D118" s="92"/>
      <c r="E118" s="92"/>
      <c r="F118" s="92"/>
      <c r="G118" s="92"/>
    </row>
    <row r="119" spans="1:7" ht="14.25">
      <c r="A119" s="92"/>
      <c r="D119" s="92"/>
      <c r="E119" s="92"/>
      <c r="F119" s="92"/>
      <c r="G119" s="92"/>
    </row>
    <row r="120" spans="1:7" ht="14.25">
      <c r="A120" s="92"/>
      <c r="D120" s="92"/>
      <c r="E120" s="92"/>
      <c r="F120" s="92"/>
      <c r="G120" s="92"/>
    </row>
    <row r="121" spans="1:7" ht="14.25">
      <c r="A121" s="92"/>
      <c r="D121" s="92"/>
      <c r="E121" s="92"/>
      <c r="F121" s="92"/>
      <c r="G121" s="92"/>
    </row>
    <row r="122" spans="1:7" ht="14.25">
      <c r="A122" s="92"/>
      <c r="D122" s="92"/>
      <c r="E122" s="92"/>
      <c r="F122" s="92"/>
      <c r="G122" s="92"/>
    </row>
    <row r="123" spans="1:7" ht="14.25">
      <c r="A123" s="92"/>
      <c r="D123" s="92"/>
      <c r="E123" s="92"/>
      <c r="F123" s="92"/>
      <c r="G123" s="92"/>
    </row>
    <row r="124" spans="1:7" ht="14.25">
      <c r="A124" s="92"/>
      <c r="D124" s="92"/>
      <c r="E124" s="92"/>
      <c r="F124" s="92"/>
      <c r="G124" s="92"/>
    </row>
    <row r="125" spans="1:7" ht="14.25">
      <c r="A125" s="92"/>
      <c r="D125" s="92"/>
      <c r="E125" s="92"/>
      <c r="F125" s="92"/>
      <c r="G125" s="92"/>
    </row>
    <row r="126" spans="1:7" ht="14.25">
      <c r="A126" s="92"/>
      <c r="D126" s="92"/>
      <c r="E126" s="92"/>
      <c r="F126" s="92"/>
      <c r="G126" s="92"/>
    </row>
    <row r="127" spans="1:7" ht="14.25">
      <c r="A127" s="92"/>
      <c r="D127" s="92"/>
      <c r="E127" s="92"/>
      <c r="F127" s="92"/>
      <c r="G127" s="92"/>
    </row>
    <row r="128" spans="1:7" ht="14.25">
      <c r="A128" s="92"/>
      <c r="D128" s="92"/>
      <c r="E128" s="92"/>
      <c r="F128" s="92"/>
      <c r="G128" s="92"/>
    </row>
    <row r="129" spans="1:7" ht="14.25">
      <c r="A129" s="92"/>
      <c r="D129" s="92"/>
      <c r="E129" s="92"/>
      <c r="F129" s="92"/>
      <c r="G129" s="92"/>
    </row>
    <row r="130" spans="1:7" ht="14.25">
      <c r="A130" s="92"/>
      <c r="D130" s="92"/>
      <c r="E130" s="92"/>
      <c r="F130" s="92"/>
      <c r="G130" s="92"/>
    </row>
    <row r="131" spans="1:7" ht="14.25">
      <c r="A131" s="92"/>
      <c r="D131" s="92"/>
      <c r="E131" s="92"/>
      <c r="F131" s="92"/>
      <c r="G131" s="92"/>
    </row>
    <row r="132" spans="1:7" ht="14.25">
      <c r="A132" s="92"/>
      <c r="D132" s="92"/>
      <c r="E132" s="92"/>
      <c r="F132" s="92"/>
      <c r="G132" s="92"/>
    </row>
    <row r="133" spans="1:7" ht="14.25">
      <c r="A133" s="92"/>
      <c r="D133" s="92"/>
      <c r="E133" s="92"/>
      <c r="F133" s="92"/>
      <c r="G133" s="92"/>
    </row>
    <row r="134" spans="1:7" ht="14.25">
      <c r="A134" s="92"/>
      <c r="D134" s="92"/>
      <c r="E134" s="92"/>
      <c r="F134" s="92"/>
      <c r="G134" s="92"/>
    </row>
    <row r="135" spans="1:7" ht="14.25">
      <c r="A135" s="92"/>
      <c r="D135" s="92"/>
      <c r="E135" s="92"/>
      <c r="F135" s="92"/>
      <c r="G135" s="92"/>
    </row>
    <row r="136" spans="1:7" ht="14.25">
      <c r="A136" s="92"/>
      <c r="D136" s="92"/>
      <c r="E136" s="92"/>
      <c r="F136" s="92"/>
      <c r="G136" s="92"/>
    </row>
    <row r="137" spans="1:7" ht="14.25">
      <c r="A137" s="92"/>
      <c r="D137" s="92"/>
      <c r="E137" s="92"/>
      <c r="F137" s="92"/>
      <c r="G137" s="92"/>
    </row>
    <row r="138" spans="1:7" ht="14.25">
      <c r="A138" s="92"/>
      <c r="D138" s="92"/>
      <c r="E138" s="92"/>
      <c r="F138" s="92"/>
      <c r="G138" s="92"/>
    </row>
    <row r="139" spans="1:7" ht="14.25">
      <c r="A139" s="92"/>
      <c r="D139" s="92"/>
      <c r="E139" s="92"/>
      <c r="F139" s="92"/>
      <c r="G139" s="92"/>
    </row>
  </sheetData>
  <sheetProtection/>
  <printOptions/>
  <pageMargins left="1.1023622047244095" right="0.5118110236220472" top="0.6299212598425197" bottom="0.5118110236220472" header="0.1968503937007874" footer="0.31496062992125984"/>
  <pageSetup horizontalDpi="600" verticalDpi="600" orientation="portrait" paperSize="9" r:id="rId1"/>
  <headerFooter>
    <oddHeader>&amp;L&amp;"Arial Narrow,Krepko"&amp;12Klima 2000  d.o.o&amp;"-,Običajno"&amp;9
&amp;"Arial Narrow,Navadno"Podjetje za projektiranje in investitorski inženiring</oddHeader>
    <oddFooter>&amp;C&amp;9Filtracija Avče&amp;R&amp;11 4.4.28/&amp;P</oddFooter>
  </headerFooter>
</worksheet>
</file>

<file path=xl/worksheets/sheet5.xml><?xml version="1.0" encoding="utf-8"?>
<worksheet xmlns="http://schemas.openxmlformats.org/spreadsheetml/2006/main" xmlns:r="http://schemas.openxmlformats.org/officeDocument/2006/relationships">
  <dimension ref="A1:J12"/>
  <sheetViews>
    <sheetView view="pageBreakPreview" zoomScaleSheetLayoutView="100" zoomScalePageLayoutView="150" workbookViewId="0" topLeftCell="A1">
      <selection activeCell="B1" sqref="B1"/>
    </sheetView>
  </sheetViews>
  <sheetFormatPr defaultColWidth="9.00390625" defaultRowHeight="12.75"/>
  <cols>
    <col min="1" max="1" width="4.00390625" style="2" customWidth="1"/>
    <col min="2" max="2" width="44.625" style="9" customWidth="1"/>
    <col min="3" max="3" width="0.875" style="1" customWidth="1"/>
    <col min="4" max="4" width="5.375" style="2" customWidth="1"/>
    <col min="5" max="5" width="8.625" style="2" customWidth="1"/>
    <col min="6" max="7" width="11.375" style="2" customWidth="1"/>
    <col min="8" max="16384" width="9.125" style="2" customWidth="1"/>
  </cols>
  <sheetData>
    <row r="1" spans="1:10" s="152" customFormat="1" ht="14.25">
      <c r="A1" s="149" t="s">
        <v>295</v>
      </c>
      <c r="B1" s="120"/>
      <c r="C1" s="121"/>
      <c r="D1" s="150"/>
      <c r="E1" s="151"/>
      <c r="F1" s="151"/>
      <c r="G1" s="151"/>
      <c r="H1" s="151"/>
      <c r="I1" s="151"/>
      <c r="J1" s="151"/>
    </row>
    <row r="2" spans="1:10" s="152" customFormat="1" ht="14.25">
      <c r="A2" s="149" t="s">
        <v>296</v>
      </c>
      <c r="B2" s="120"/>
      <c r="C2" s="121"/>
      <c r="D2" s="150"/>
      <c r="E2" s="151"/>
      <c r="F2" s="151"/>
      <c r="G2" s="151"/>
      <c r="H2" s="151"/>
      <c r="I2" s="151"/>
      <c r="J2" s="151"/>
    </row>
    <row r="3" spans="1:7" s="63" customFormat="1" ht="9" customHeight="1">
      <c r="A3" s="98"/>
      <c r="B3" s="86"/>
      <c r="C3" s="100"/>
      <c r="D3" s="91"/>
      <c r="E3" s="66"/>
      <c r="F3" s="74"/>
      <c r="G3" s="74"/>
    </row>
    <row r="4" spans="1:7" s="157" customFormat="1" ht="229.5">
      <c r="A4" s="94"/>
      <c r="B4" s="201" t="s">
        <v>107</v>
      </c>
      <c r="C4" s="95"/>
      <c r="D4" s="96"/>
      <c r="E4" s="96"/>
      <c r="F4" s="202"/>
      <c r="G4" s="202"/>
    </row>
    <row r="5" spans="1:7" s="7" customFormat="1" ht="15" thickBot="1">
      <c r="A5" s="42"/>
      <c r="B5" s="43"/>
      <c r="C5" s="44"/>
      <c r="D5" s="45"/>
      <c r="E5" s="46"/>
      <c r="F5" s="46"/>
      <c r="G5" s="47"/>
    </row>
    <row r="6" spans="1:7" s="8" customFormat="1" ht="12.75">
      <c r="A6" s="26" t="s">
        <v>10</v>
      </c>
      <c r="B6" s="27" t="s">
        <v>11</v>
      </c>
      <c r="C6" s="28"/>
      <c r="D6" s="29" t="s">
        <v>5</v>
      </c>
      <c r="E6" s="30" t="s">
        <v>6</v>
      </c>
      <c r="F6" s="30" t="s">
        <v>7</v>
      </c>
      <c r="G6" s="31" t="s">
        <v>8</v>
      </c>
    </row>
    <row r="7" spans="1:7" ht="6.75" customHeight="1">
      <c r="A7" s="92"/>
      <c r="B7" s="104"/>
      <c r="C7" s="107"/>
      <c r="D7" s="92"/>
      <c r="E7" s="92"/>
      <c r="F7" s="92"/>
      <c r="G7" s="92"/>
    </row>
    <row r="8" spans="1:7" s="91" customFormat="1" ht="105" customHeight="1">
      <c r="A8" s="98">
        <f>A4+1</f>
        <v>1</v>
      </c>
      <c r="B8" s="90" t="s">
        <v>185</v>
      </c>
      <c r="C8" s="100"/>
      <c r="D8" s="91" t="s">
        <v>9</v>
      </c>
      <c r="E8" s="91">
        <v>6</v>
      </c>
      <c r="F8" s="97"/>
      <c r="G8" s="99">
        <f>E8*F8</f>
        <v>0</v>
      </c>
    </row>
    <row r="9" spans="1:7" s="63" customFormat="1" ht="9" customHeight="1">
      <c r="A9" s="98"/>
      <c r="B9" s="86"/>
      <c r="C9" s="100"/>
      <c r="D9" s="91"/>
      <c r="E9" s="66"/>
      <c r="F9" s="74"/>
      <c r="G9" s="74"/>
    </row>
    <row r="10" spans="1:7" s="96" customFormat="1" ht="130.5" customHeight="1">
      <c r="A10" s="197">
        <f>A8+1</f>
        <v>2</v>
      </c>
      <c r="B10" s="213" t="s">
        <v>184</v>
      </c>
      <c r="C10" s="95"/>
      <c r="D10" s="96" t="s">
        <v>9</v>
      </c>
      <c r="E10" s="96">
        <v>3</v>
      </c>
      <c r="F10" s="97"/>
      <c r="G10" s="97">
        <f>E10*F10</f>
        <v>0</v>
      </c>
    </row>
    <row r="11" spans="1:7" s="91" customFormat="1" ht="12.75">
      <c r="A11" s="98"/>
      <c r="B11" s="118"/>
      <c r="C11" s="109"/>
      <c r="D11" s="125"/>
      <c r="E11" s="77"/>
      <c r="F11" s="145"/>
      <c r="G11" s="74"/>
    </row>
    <row r="12" spans="1:7" s="35" customFormat="1" ht="13.5" thickBot="1">
      <c r="A12" s="119" t="s">
        <v>46</v>
      </c>
      <c r="B12" s="119"/>
      <c r="C12" s="119"/>
      <c r="D12" s="131"/>
      <c r="E12" s="119"/>
      <c r="F12" s="119"/>
      <c r="G12" s="20">
        <f>ROUND(SUM(G8:G10),0)</f>
        <v>0</v>
      </c>
    </row>
  </sheetData>
  <sheetProtection/>
  <printOptions/>
  <pageMargins left="1.1023622047244095" right="0.5118110236220472" top="0.6299212598425197" bottom="0.5118110236220472" header="0.1968503937007874" footer="0.31496062992125984"/>
  <pageSetup fitToHeight="7" fitToWidth="0" horizontalDpi="600" verticalDpi="600" orientation="portrait" paperSize="9" r:id="rId1"/>
  <headerFooter>
    <oddHeader>&amp;L&amp;"Arial Narrow,Krepko"&amp;12Klima 2000  d.o.o&amp;"-,Običajno"&amp;9
&amp;"Arial Narrow,Navadno"Podjetje za projektiranje in investitorski inženiring</oddHeader>
    <oddFooter>&amp;C&amp;9Filtracija Avče&amp;R&amp;11 4.4.28/&amp;P</oddFooter>
  </headerFooter>
</worksheet>
</file>

<file path=xl/worksheets/sheet6.xml><?xml version="1.0" encoding="utf-8"?>
<worksheet xmlns="http://schemas.openxmlformats.org/spreadsheetml/2006/main" xmlns:r="http://schemas.openxmlformats.org/officeDocument/2006/relationships">
  <dimension ref="A1:N188"/>
  <sheetViews>
    <sheetView view="pageBreakPreview" zoomScaleSheetLayoutView="100" zoomScalePageLayoutView="150" workbookViewId="0" topLeftCell="A80">
      <selection activeCell="G103" sqref="G103"/>
    </sheetView>
  </sheetViews>
  <sheetFormatPr defaultColWidth="9.00390625" defaultRowHeight="12.75"/>
  <cols>
    <col min="1" max="1" width="4.00390625" style="2" customWidth="1"/>
    <col min="2" max="2" width="44.625" style="9" customWidth="1"/>
    <col min="3" max="3" width="0.875" style="1" customWidth="1"/>
    <col min="4" max="4" width="5.375" style="2" customWidth="1"/>
    <col min="5" max="5" width="8.625" style="2" customWidth="1"/>
    <col min="6" max="7" width="11.375" style="2" customWidth="1"/>
    <col min="8" max="8" width="9.125" style="2" hidden="1" customWidth="1"/>
    <col min="9" max="10" width="0" style="2" hidden="1" customWidth="1"/>
    <col min="11" max="16384" width="9.125" style="2" customWidth="1"/>
  </cols>
  <sheetData>
    <row r="1" spans="1:7" s="124" customFormat="1" ht="14.25">
      <c r="A1" s="3" t="s">
        <v>297</v>
      </c>
      <c r="B1" s="120"/>
      <c r="C1" s="121"/>
      <c r="D1" s="4"/>
      <c r="E1" s="5"/>
      <c r="F1" s="5"/>
      <c r="G1" s="6"/>
    </row>
    <row r="2" spans="1:7" ht="9" customHeight="1">
      <c r="A2" s="87"/>
      <c r="B2" s="101"/>
      <c r="C2" s="88"/>
      <c r="D2" s="92"/>
      <c r="E2" s="81"/>
      <c r="F2" s="24"/>
      <c r="G2" s="24"/>
    </row>
    <row r="3" spans="1:7" s="157" customFormat="1" ht="216.75">
      <c r="A3" s="94"/>
      <c r="B3" s="201" t="s">
        <v>80</v>
      </c>
      <c r="C3" s="95"/>
      <c r="D3" s="96"/>
      <c r="E3" s="96"/>
      <c r="F3" s="202"/>
      <c r="G3" s="202"/>
    </row>
    <row r="4" spans="1:7" s="7" customFormat="1" ht="15" thickBot="1">
      <c r="A4" s="42"/>
      <c r="B4" s="43"/>
      <c r="C4" s="44"/>
      <c r="D4" s="45"/>
      <c r="E4" s="46"/>
      <c r="F4" s="46"/>
      <c r="G4" s="47"/>
    </row>
    <row r="5" spans="1:7" s="35" customFormat="1" ht="12.75">
      <c r="A5" s="26" t="s">
        <v>10</v>
      </c>
      <c r="B5" s="27" t="s">
        <v>11</v>
      </c>
      <c r="C5" s="28"/>
      <c r="D5" s="29" t="s">
        <v>5</v>
      </c>
      <c r="E5" s="30" t="s">
        <v>6</v>
      </c>
      <c r="F5" s="30" t="s">
        <v>7</v>
      </c>
      <c r="G5" s="31" t="s">
        <v>8</v>
      </c>
    </row>
    <row r="6" spans="1:7" s="8" customFormat="1" ht="6.75" customHeight="1">
      <c r="A6" s="133"/>
      <c r="B6" s="134"/>
      <c r="C6" s="135"/>
      <c r="D6" s="136"/>
      <c r="E6" s="137"/>
      <c r="F6" s="137"/>
      <c r="G6" s="138"/>
    </row>
    <row r="7" spans="1:7" s="66" customFormat="1" ht="26.25" customHeight="1">
      <c r="A7" s="87">
        <v>1</v>
      </c>
      <c r="B7" s="62" t="s">
        <v>275</v>
      </c>
      <c r="C7" s="64"/>
      <c r="D7" s="92"/>
      <c r="E7" s="81"/>
      <c r="F7" s="65"/>
      <c r="G7" s="65"/>
    </row>
    <row r="8" spans="1:7" s="66" customFormat="1" ht="14.25">
      <c r="A8" s="67"/>
      <c r="B8" s="70" t="s">
        <v>26</v>
      </c>
      <c r="C8" s="64"/>
      <c r="D8" s="92" t="s">
        <v>0</v>
      </c>
      <c r="E8" s="81">
        <v>40</v>
      </c>
      <c r="F8" s="99"/>
      <c r="G8" s="65">
        <f aca="true" t="shared" si="0" ref="G8:G14">E8*F8</f>
        <v>0</v>
      </c>
    </row>
    <row r="9" spans="1:7" s="66" customFormat="1" ht="14.25">
      <c r="A9" s="67"/>
      <c r="B9" s="101" t="s">
        <v>37</v>
      </c>
      <c r="C9" s="64"/>
      <c r="D9" s="92" t="s">
        <v>0</v>
      </c>
      <c r="E9" s="81">
        <v>5</v>
      </c>
      <c r="F9" s="99"/>
      <c r="G9" s="65">
        <f t="shared" si="0"/>
        <v>0</v>
      </c>
    </row>
    <row r="10" spans="1:7" s="66" customFormat="1" ht="14.25">
      <c r="A10" s="67"/>
      <c r="B10" s="89" t="s">
        <v>27</v>
      </c>
      <c r="C10" s="64"/>
      <c r="D10" s="92" t="s">
        <v>0</v>
      </c>
      <c r="E10" s="81">
        <v>36</v>
      </c>
      <c r="F10" s="99"/>
      <c r="G10" s="65">
        <f t="shared" si="0"/>
        <v>0</v>
      </c>
    </row>
    <row r="11" spans="1:7" s="66" customFormat="1" ht="14.25">
      <c r="A11" s="67"/>
      <c r="B11" s="89" t="s">
        <v>24</v>
      </c>
      <c r="C11" s="64"/>
      <c r="D11" s="92" t="s">
        <v>0</v>
      </c>
      <c r="E11" s="81">
        <v>70</v>
      </c>
      <c r="F11" s="99"/>
      <c r="G11" s="65">
        <f t="shared" si="0"/>
        <v>0</v>
      </c>
    </row>
    <row r="12" spans="1:7" s="66" customFormat="1" ht="14.25">
      <c r="A12" s="67"/>
      <c r="B12" s="89" t="s">
        <v>74</v>
      </c>
      <c r="C12" s="64"/>
      <c r="D12" s="92" t="s">
        <v>0</v>
      </c>
      <c r="E12" s="81">
        <v>20</v>
      </c>
      <c r="F12" s="99"/>
      <c r="G12" s="65">
        <f t="shared" si="0"/>
        <v>0</v>
      </c>
    </row>
    <row r="13" spans="1:7" s="66" customFormat="1" ht="14.25">
      <c r="A13" s="67"/>
      <c r="B13" s="89" t="s">
        <v>25</v>
      </c>
      <c r="C13" s="64"/>
      <c r="D13" s="92" t="s">
        <v>0</v>
      </c>
      <c r="E13" s="81">
        <v>95</v>
      </c>
      <c r="F13" s="99"/>
      <c r="G13" s="65">
        <f t="shared" si="0"/>
        <v>0</v>
      </c>
    </row>
    <row r="14" spans="1:7" s="66" customFormat="1" ht="14.25">
      <c r="A14" s="67"/>
      <c r="B14" s="89" t="s">
        <v>73</v>
      </c>
      <c r="C14" s="64"/>
      <c r="D14" s="92" t="s">
        <v>0</v>
      </c>
      <c r="E14" s="81">
        <v>25</v>
      </c>
      <c r="F14" s="99"/>
      <c r="G14" s="65">
        <f t="shared" si="0"/>
        <v>0</v>
      </c>
    </row>
    <row r="15" spans="1:9" ht="9" customHeight="1">
      <c r="A15" s="87"/>
      <c r="B15" s="86"/>
      <c r="C15" s="88"/>
      <c r="D15" s="92"/>
      <c r="E15" s="171"/>
      <c r="F15" s="24"/>
      <c r="G15" s="24"/>
      <c r="H15" s="24"/>
      <c r="I15" s="24"/>
    </row>
    <row r="16" spans="1:9" ht="25.5">
      <c r="A16" s="87">
        <f>A7+1</f>
        <v>2</v>
      </c>
      <c r="B16" s="172" t="s">
        <v>62</v>
      </c>
      <c r="C16" s="88"/>
      <c r="D16" s="23"/>
      <c r="E16" s="66"/>
      <c r="F16" s="24"/>
      <c r="G16" s="24"/>
      <c r="H16" s="23"/>
      <c r="I16" s="23"/>
    </row>
    <row r="17" spans="1:7" s="184" customFormat="1" ht="14.25">
      <c r="A17" s="183"/>
      <c r="B17" s="70" t="s">
        <v>26</v>
      </c>
      <c r="C17" s="185"/>
      <c r="D17" s="106" t="s">
        <v>1</v>
      </c>
      <c r="E17" s="81">
        <v>6</v>
      </c>
      <c r="F17" s="99"/>
      <c r="G17" s="65">
        <f>E17*F17</f>
        <v>0</v>
      </c>
    </row>
    <row r="18" spans="1:7" s="184" customFormat="1" ht="14.25">
      <c r="A18" s="183"/>
      <c r="B18" s="101" t="s">
        <v>37</v>
      </c>
      <c r="C18" s="185"/>
      <c r="D18" s="106" t="s">
        <v>1</v>
      </c>
      <c r="E18" s="81">
        <v>2</v>
      </c>
      <c r="F18" s="99"/>
      <c r="G18" s="65">
        <f>E18*F18</f>
        <v>0</v>
      </c>
    </row>
    <row r="19" spans="1:9" ht="9" customHeight="1">
      <c r="A19" s="87"/>
      <c r="B19" s="86"/>
      <c r="C19" s="88"/>
      <c r="D19" s="92"/>
      <c r="E19" s="171"/>
      <c r="F19" s="24"/>
      <c r="G19" s="24"/>
      <c r="H19" s="24"/>
      <c r="I19" s="24"/>
    </row>
    <row r="20" spans="1:14" s="66" customFormat="1" ht="25.5" customHeight="1">
      <c r="A20" s="87">
        <f>A16+1</f>
        <v>3</v>
      </c>
      <c r="B20" s="62" t="s">
        <v>276</v>
      </c>
      <c r="C20" s="64"/>
      <c r="D20" s="92"/>
      <c r="E20" s="81"/>
      <c r="F20" s="65"/>
      <c r="G20" s="65"/>
      <c r="N20" s="65"/>
    </row>
    <row r="21" spans="1:7" s="66" customFormat="1" ht="14.25">
      <c r="A21" s="67"/>
      <c r="B21" s="70" t="s">
        <v>277</v>
      </c>
      <c r="C21" s="64"/>
      <c r="D21" s="92" t="s">
        <v>0</v>
      </c>
      <c r="E21" s="81">
        <v>20</v>
      </c>
      <c r="F21" s="65"/>
      <c r="G21" s="93">
        <f>E21*F21</f>
        <v>0</v>
      </c>
    </row>
    <row r="22" spans="1:7" s="66" customFormat="1" ht="14.25">
      <c r="A22" s="67"/>
      <c r="B22" s="70" t="s">
        <v>63</v>
      </c>
      <c r="C22" s="64"/>
      <c r="D22" s="92" t="s">
        <v>0</v>
      </c>
      <c r="E22" s="81">
        <v>150</v>
      </c>
      <c r="F22" s="97"/>
      <c r="G22" s="65">
        <f>E22*F22</f>
        <v>0</v>
      </c>
    </row>
    <row r="23" spans="1:7" ht="9" customHeight="1">
      <c r="A23" s="87"/>
      <c r="B23" s="101"/>
      <c r="C23" s="88"/>
      <c r="D23" s="92"/>
      <c r="E23" s="81"/>
      <c r="F23" s="24"/>
      <c r="G23" s="24"/>
    </row>
    <row r="24" spans="1:7" s="66" customFormat="1" ht="25.5" customHeight="1">
      <c r="A24" s="98">
        <f>A20+1</f>
        <v>4</v>
      </c>
      <c r="B24" s="62" t="s">
        <v>280</v>
      </c>
      <c r="C24" s="64"/>
      <c r="D24" s="92"/>
      <c r="E24" s="81"/>
      <c r="F24" s="65"/>
      <c r="G24" s="65"/>
    </row>
    <row r="25" spans="1:7" s="66" customFormat="1" ht="12.75">
      <c r="A25" s="67"/>
      <c r="B25" s="70" t="s">
        <v>278</v>
      </c>
      <c r="C25" s="64"/>
      <c r="D25" s="92" t="s">
        <v>0</v>
      </c>
      <c r="E25" s="81">
        <v>20</v>
      </c>
      <c r="F25" s="65"/>
      <c r="G25" s="93">
        <f>E25*F25</f>
        <v>0</v>
      </c>
    </row>
    <row r="26" spans="1:7" s="66" customFormat="1" ht="12.75">
      <c r="A26" s="67"/>
      <c r="B26" s="70" t="s">
        <v>279</v>
      </c>
      <c r="C26" s="64"/>
      <c r="D26" s="92" t="s">
        <v>0</v>
      </c>
      <c r="E26" s="81">
        <v>5</v>
      </c>
      <c r="F26" s="65"/>
      <c r="G26" s="93">
        <f>E26*F26</f>
        <v>0</v>
      </c>
    </row>
    <row r="27" spans="1:7" ht="9" customHeight="1">
      <c r="A27" s="87"/>
      <c r="B27" s="101"/>
      <c r="C27" s="88"/>
      <c r="D27" s="92"/>
      <c r="E27" s="81"/>
      <c r="F27" s="24"/>
      <c r="G27" s="24"/>
    </row>
    <row r="28" spans="1:9" s="66" customFormat="1" ht="54" customHeight="1">
      <c r="A28" s="98">
        <f>A24+1</f>
        <v>5</v>
      </c>
      <c r="B28" s="105" t="s">
        <v>270</v>
      </c>
      <c r="C28" s="64"/>
      <c r="D28" s="66" t="s">
        <v>9</v>
      </c>
      <c r="E28" s="81">
        <v>1</v>
      </c>
      <c r="F28" s="99"/>
      <c r="G28" s="99">
        <f>E28*F28</f>
        <v>0</v>
      </c>
      <c r="H28" s="99"/>
      <c r="I28" s="99"/>
    </row>
    <row r="29" spans="1:9" s="63" customFormat="1" ht="9" customHeight="1">
      <c r="A29" s="98"/>
      <c r="B29" s="86"/>
      <c r="C29" s="100"/>
      <c r="D29" s="91"/>
      <c r="E29" s="81"/>
      <c r="F29" s="65"/>
      <c r="G29" s="65"/>
      <c r="H29" s="66"/>
      <c r="I29" s="66"/>
    </row>
    <row r="30" spans="1:10" s="66" customFormat="1" ht="38.25">
      <c r="A30" s="98">
        <f>A28+1</f>
        <v>6</v>
      </c>
      <c r="B30" s="55" t="s">
        <v>122</v>
      </c>
      <c r="C30" s="64"/>
      <c r="D30" s="66" t="s">
        <v>9</v>
      </c>
      <c r="E30" s="81">
        <v>3</v>
      </c>
      <c r="F30" s="99"/>
      <c r="G30" s="99">
        <f>E30*F30</f>
        <v>0</v>
      </c>
      <c r="H30" s="99"/>
      <c r="I30" s="99"/>
      <c r="J30" s="99"/>
    </row>
    <row r="31" spans="1:9" s="63" customFormat="1" ht="9" customHeight="1">
      <c r="A31" s="98"/>
      <c r="B31" s="86"/>
      <c r="C31" s="100"/>
      <c r="D31" s="91"/>
      <c r="E31" s="81"/>
      <c r="F31" s="65"/>
      <c r="G31" s="65"/>
      <c r="H31" s="66"/>
      <c r="I31" s="66"/>
    </row>
    <row r="32" spans="1:7" s="92" customFormat="1" ht="25.5">
      <c r="A32" s="98">
        <f>A30+1</f>
        <v>7</v>
      </c>
      <c r="B32" s="84" t="s">
        <v>54</v>
      </c>
      <c r="C32" s="88"/>
      <c r="E32" s="81"/>
      <c r="F32" s="93"/>
      <c r="G32" s="93"/>
    </row>
    <row r="33" spans="1:8" s="96" customFormat="1" ht="14.25">
      <c r="A33" s="94"/>
      <c r="B33" s="59" t="s">
        <v>281</v>
      </c>
      <c r="C33" s="95"/>
      <c r="D33" s="96" t="s">
        <v>0</v>
      </c>
      <c r="E33" s="96">
        <v>100</v>
      </c>
      <c r="F33" s="97"/>
      <c r="G33" s="97">
        <f>E33*F33</f>
        <v>0</v>
      </c>
      <c r="H33" s="97"/>
    </row>
    <row r="34" spans="1:9" s="96" customFormat="1" ht="14.25">
      <c r="A34" s="94"/>
      <c r="B34" s="59" t="s">
        <v>18</v>
      </c>
      <c r="C34" s="95"/>
      <c r="D34" s="96" t="s">
        <v>0</v>
      </c>
      <c r="E34" s="96">
        <v>50</v>
      </c>
      <c r="F34" s="97"/>
      <c r="G34" s="97">
        <f>E34*F34</f>
        <v>0</v>
      </c>
      <c r="H34" s="97"/>
      <c r="I34" s="97"/>
    </row>
    <row r="35" spans="1:9" ht="9" customHeight="1">
      <c r="A35" s="87"/>
      <c r="B35" s="101"/>
      <c r="C35" s="88"/>
      <c r="D35" s="92"/>
      <c r="E35" s="23"/>
      <c r="F35" s="76"/>
      <c r="G35" s="75"/>
      <c r="H35" s="23"/>
      <c r="I35" s="23"/>
    </row>
    <row r="36" spans="1:9" ht="54" customHeight="1">
      <c r="A36" s="98">
        <f>A32+1</f>
        <v>8</v>
      </c>
      <c r="B36" s="89" t="s">
        <v>55</v>
      </c>
      <c r="C36" s="88"/>
      <c r="D36" s="106" t="s">
        <v>1</v>
      </c>
      <c r="E36" s="168">
        <v>25</v>
      </c>
      <c r="F36" s="169"/>
      <c r="G36" s="167">
        <f>E36*F36</f>
        <v>0</v>
      </c>
      <c r="H36" s="170"/>
      <c r="I36" s="170"/>
    </row>
    <row r="37" spans="1:9" ht="9" customHeight="1">
      <c r="A37" s="87"/>
      <c r="B37" s="101"/>
      <c r="C37" s="88"/>
      <c r="D37" s="92"/>
      <c r="E37" s="23"/>
      <c r="F37" s="76"/>
      <c r="G37" s="75"/>
      <c r="H37" s="75"/>
      <c r="I37" s="23"/>
    </row>
    <row r="38" spans="1:7" s="92" customFormat="1" ht="76.5">
      <c r="A38" s="87">
        <f>A36+1</f>
        <v>9</v>
      </c>
      <c r="B38" s="143" t="s">
        <v>272</v>
      </c>
      <c r="C38" s="88"/>
      <c r="E38" s="81"/>
      <c r="F38" s="93"/>
      <c r="G38" s="93"/>
    </row>
    <row r="39" spans="1:7" s="91" customFormat="1" ht="12.75">
      <c r="A39" s="98"/>
      <c r="B39" s="59" t="s">
        <v>38</v>
      </c>
      <c r="C39" s="100"/>
      <c r="D39" s="92" t="s">
        <v>0</v>
      </c>
      <c r="E39" s="81">
        <v>7.5</v>
      </c>
      <c r="F39" s="74"/>
      <c r="G39" s="99">
        <f>E39*F39</f>
        <v>0</v>
      </c>
    </row>
    <row r="40" spans="1:7" s="91" customFormat="1" ht="12.75">
      <c r="A40" s="98"/>
      <c r="B40" s="59" t="s">
        <v>33</v>
      </c>
      <c r="C40" s="100"/>
      <c r="D40" s="92" t="s">
        <v>0</v>
      </c>
      <c r="E40" s="81">
        <v>10</v>
      </c>
      <c r="F40" s="74"/>
      <c r="G40" s="99">
        <f>E40*F40</f>
        <v>0</v>
      </c>
    </row>
    <row r="41" spans="1:7" s="91" customFormat="1" ht="12.75">
      <c r="A41" s="98"/>
      <c r="B41" s="59" t="s">
        <v>34</v>
      </c>
      <c r="C41" s="100"/>
      <c r="D41" s="92" t="s">
        <v>0</v>
      </c>
      <c r="E41" s="81">
        <v>5</v>
      </c>
      <c r="F41" s="74"/>
      <c r="G41" s="99">
        <f>E41*F41</f>
        <v>0</v>
      </c>
    </row>
    <row r="42" spans="1:9" ht="9" customHeight="1">
      <c r="A42" s="87"/>
      <c r="B42" s="101"/>
      <c r="C42" s="88"/>
      <c r="D42" s="92"/>
      <c r="E42" s="81"/>
      <c r="F42" s="24"/>
      <c r="G42" s="24"/>
      <c r="I42" s="91"/>
    </row>
    <row r="43" spans="1:7" s="92" customFormat="1" ht="76.5">
      <c r="A43" s="67">
        <f>A38+1</f>
        <v>10</v>
      </c>
      <c r="B43" s="143" t="s">
        <v>273</v>
      </c>
      <c r="C43" s="88"/>
      <c r="E43" s="81"/>
      <c r="F43" s="93"/>
      <c r="G43" s="93"/>
    </row>
    <row r="44" spans="1:7" s="91" customFormat="1" ht="12.75">
      <c r="A44" s="98"/>
      <c r="B44" s="59" t="s">
        <v>34</v>
      </c>
      <c r="C44" s="100"/>
      <c r="D44" s="92" t="s">
        <v>0</v>
      </c>
      <c r="E44" s="92">
        <v>15</v>
      </c>
      <c r="F44" s="74"/>
      <c r="G44" s="93">
        <f>E44*F44</f>
        <v>0</v>
      </c>
    </row>
    <row r="45" spans="1:9" ht="9" customHeight="1">
      <c r="A45" s="87"/>
      <c r="B45" s="101"/>
      <c r="C45" s="88"/>
      <c r="D45" s="92"/>
      <c r="E45" s="81"/>
      <c r="F45" s="24"/>
      <c r="G45" s="24"/>
      <c r="I45" s="91"/>
    </row>
    <row r="46" spans="1:7" s="91" customFormat="1" ht="27" customHeight="1">
      <c r="A46" s="67">
        <f>A43+1</f>
        <v>11</v>
      </c>
      <c r="B46" s="105" t="s">
        <v>64</v>
      </c>
      <c r="C46" s="100"/>
      <c r="D46" s="92"/>
      <c r="E46" s="81"/>
      <c r="F46" s="99"/>
      <c r="G46" s="99"/>
    </row>
    <row r="47" spans="1:7" s="91" customFormat="1" ht="12.75" hidden="1">
      <c r="A47" s="98"/>
      <c r="B47" s="59" t="s">
        <v>113</v>
      </c>
      <c r="C47" s="100"/>
      <c r="D47" s="92" t="s">
        <v>0</v>
      </c>
      <c r="E47" s="81"/>
      <c r="F47" s="99"/>
      <c r="G47" s="99">
        <f>E47*F47</f>
        <v>0</v>
      </c>
    </row>
    <row r="48" spans="1:7" s="91" customFormat="1" ht="12.75" hidden="1">
      <c r="A48" s="98"/>
      <c r="B48" s="59" t="s">
        <v>112</v>
      </c>
      <c r="C48" s="100"/>
      <c r="D48" s="92" t="s">
        <v>0</v>
      </c>
      <c r="E48" s="81"/>
      <c r="F48" s="99"/>
      <c r="G48" s="99">
        <f>E48*F48</f>
        <v>0</v>
      </c>
    </row>
    <row r="49" spans="1:7" s="91" customFormat="1" ht="12.75">
      <c r="A49" s="98"/>
      <c r="B49" s="59" t="s">
        <v>111</v>
      </c>
      <c r="C49" s="100"/>
      <c r="D49" s="92" t="s">
        <v>0</v>
      </c>
      <c r="E49" s="81">
        <v>5</v>
      </c>
      <c r="F49" s="99"/>
      <c r="G49" s="99">
        <f>E49*F49</f>
        <v>0</v>
      </c>
    </row>
    <row r="50" spans="1:7" s="91" customFormat="1" ht="12.75">
      <c r="A50" s="98"/>
      <c r="B50" s="59" t="s">
        <v>114</v>
      </c>
      <c r="C50" s="100"/>
      <c r="D50" s="92" t="s">
        <v>0</v>
      </c>
      <c r="E50" s="81">
        <v>10</v>
      </c>
      <c r="F50" s="99"/>
      <c r="G50" s="99">
        <f>E50*F50</f>
        <v>0</v>
      </c>
    </row>
    <row r="51" spans="1:7" s="91" customFormat="1" ht="12.75">
      <c r="A51" s="98"/>
      <c r="B51" s="59" t="s">
        <v>110</v>
      </c>
      <c r="C51" s="100"/>
      <c r="D51" s="92" t="s">
        <v>0</v>
      </c>
      <c r="E51" s="81">
        <v>40</v>
      </c>
      <c r="F51" s="99"/>
      <c r="G51" s="99">
        <f>E51*F51</f>
        <v>0</v>
      </c>
    </row>
    <row r="52" spans="1:7" ht="9" customHeight="1">
      <c r="A52" s="87"/>
      <c r="B52" s="101"/>
      <c r="C52" s="88"/>
      <c r="D52" s="92"/>
      <c r="E52" s="81"/>
      <c r="F52" s="24"/>
      <c r="G52" s="24"/>
    </row>
    <row r="53" spans="1:9" s="92" customFormat="1" ht="51">
      <c r="A53" s="67">
        <f>A46+1</f>
        <v>12</v>
      </c>
      <c r="B53" s="53" t="s">
        <v>65</v>
      </c>
      <c r="C53" s="88"/>
      <c r="E53" s="81"/>
      <c r="F53" s="93"/>
      <c r="G53" s="93"/>
      <c r="I53" s="91"/>
    </row>
    <row r="54" spans="1:9" s="155" customFormat="1" ht="12.75" hidden="1">
      <c r="A54" s="154"/>
      <c r="B54" s="59" t="s">
        <v>119</v>
      </c>
      <c r="C54" s="95"/>
      <c r="D54" s="92" t="s">
        <v>0</v>
      </c>
      <c r="E54" s="81"/>
      <c r="F54" s="97"/>
      <c r="G54" s="97">
        <f aca="true" t="shared" si="1" ref="G54:G60">E54*F54</f>
        <v>0</v>
      </c>
      <c r="I54" s="91"/>
    </row>
    <row r="55" spans="1:9" s="155" customFormat="1" ht="12.75" hidden="1">
      <c r="A55" s="154"/>
      <c r="B55" s="59" t="s">
        <v>118</v>
      </c>
      <c r="C55" s="95"/>
      <c r="D55" s="92" t="s">
        <v>0</v>
      </c>
      <c r="E55" s="81"/>
      <c r="F55" s="97"/>
      <c r="G55" s="97">
        <f t="shared" si="1"/>
        <v>0</v>
      </c>
      <c r="I55" s="91"/>
    </row>
    <row r="56" spans="1:9" s="155" customFormat="1" ht="12.75" hidden="1">
      <c r="A56" s="154"/>
      <c r="B56" s="59" t="s">
        <v>117</v>
      </c>
      <c r="C56" s="95"/>
      <c r="D56" s="92" t="s">
        <v>0</v>
      </c>
      <c r="E56" s="81"/>
      <c r="F56" s="97"/>
      <c r="G56" s="97">
        <f t="shared" si="1"/>
        <v>0</v>
      </c>
      <c r="I56" s="91"/>
    </row>
    <row r="57" spans="1:9" s="155" customFormat="1" ht="12.75" hidden="1">
      <c r="A57" s="154"/>
      <c r="B57" s="59" t="s">
        <v>120</v>
      </c>
      <c r="C57" s="95"/>
      <c r="D57" s="92" t="s">
        <v>0</v>
      </c>
      <c r="E57" s="81"/>
      <c r="F57" s="97"/>
      <c r="G57" s="97">
        <f t="shared" si="1"/>
        <v>0</v>
      </c>
      <c r="I57" s="91"/>
    </row>
    <row r="58" spans="1:9" s="155" customFormat="1" ht="12.75" hidden="1">
      <c r="A58" s="154"/>
      <c r="B58" s="59" t="s">
        <v>116</v>
      </c>
      <c r="C58" s="95"/>
      <c r="D58" s="92" t="s">
        <v>0</v>
      </c>
      <c r="E58" s="81"/>
      <c r="F58" s="97"/>
      <c r="G58" s="97">
        <f t="shared" si="1"/>
        <v>0</v>
      </c>
      <c r="I58" s="91"/>
    </row>
    <row r="59" spans="1:9" s="155" customFormat="1" ht="12.75">
      <c r="A59" s="154"/>
      <c r="B59" s="59" t="s">
        <v>115</v>
      </c>
      <c r="C59" s="95"/>
      <c r="D59" s="92" t="s">
        <v>0</v>
      </c>
      <c r="E59" s="81">
        <v>15</v>
      </c>
      <c r="F59" s="97"/>
      <c r="G59" s="97">
        <f t="shared" si="1"/>
        <v>0</v>
      </c>
      <c r="I59" s="91"/>
    </row>
    <row r="60" spans="1:9" s="155" customFormat="1" ht="12.75" hidden="1">
      <c r="A60" s="154"/>
      <c r="B60" s="59" t="s">
        <v>121</v>
      </c>
      <c r="C60" s="95"/>
      <c r="D60" s="92" t="s">
        <v>0</v>
      </c>
      <c r="E60" s="81"/>
      <c r="F60" s="97"/>
      <c r="G60" s="97">
        <f t="shared" si="1"/>
        <v>0</v>
      </c>
      <c r="I60" s="91"/>
    </row>
    <row r="61" spans="1:7" ht="9" customHeight="1">
      <c r="A61" s="87"/>
      <c r="B61" s="101"/>
      <c r="C61" s="88"/>
      <c r="D61" s="92"/>
      <c r="E61" s="81"/>
      <c r="F61" s="24"/>
      <c r="G61" s="24"/>
    </row>
    <row r="62" spans="1:9" s="92" customFormat="1" ht="38.25">
      <c r="A62" s="94">
        <f>A53+1</f>
        <v>13</v>
      </c>
      <c r="B62" s="53" t="s">
        <v>285</v>
      </c>
      <c r="C62" s="88"/>
      <c r="E62" s="81"/>
      <c r="F62" s="93"/>
      <c r="G62" s="93"/>
      <c r="I62" s="91"/>
    </row>
    <row r="63" spans="1:9" s="155" customFormat="1" ht="12.75">
      <c r="A63" s="154"/>
      <c r="B63" s="59" t="s">
        <v>286</v>
      </c>
      <c r="C63" s="95"/>
      <c r="D63" s="92" t="s">
        <v>0</v>
      </c>
      <c r="E63" s="81">
        <v>7</v>
      </c>
      <c r="F63" s="97"/>
      <c r="G63" s="97">
        <f>E63*F63</f>
        <v>0</v>
      </c>
      <c r="I63" s="91"/>
    </row>
    <row r="64" spans="1:7" ht="9" customHeight="1">
      <c r="A64" s="87"/>
      <c r="B64" s="101"/>
      <c r="C64" s="88"/>
      <c r="D64" s="92"/>
      <c r="E64" s="81"/>
      <c r="F64" s="24"/>
      <c r="G64" s="24"/>
    </row>
    <row r="65" spans="1:9" s="92" customFormat="1" ht="51">
      <c r="A65" s="94">
        <f>A62+1</f>
        <v>14</v>
      </c>
      <c r="B65" s="53" t="s">
        <v>108</v>
      </c>
      <c r="C65" s="88"/>
      <c r="E65" s="81"/>
      <c r="F65" s="93"/>
      <c r="G65" s="93"/>
      <c r="I65" s="91"/>
    </row>
    <row r="66" spans="1:9" s="155" customFormat="1" ht="12.75">
      <c r="A66" s="154"/>
      <c r="B66" s="59" t="s">
        <v>109</v>
      </c>
      <c r="C66" s="95"/>
      <c r="D66" s="92" t="s">
        <v>0</v>
      </c>
      <c r="E66" s="81">
        <v>10</v>
      </c>
      <c r="F66" s="97"/>
      <c r="G66" s="97">
        <f>E66*F66</f>
        <v>0</v>
      </c>
      <c r="I66" s="91"/>
    </row>
    <row r="67" spans="1:7" ht="9" customHeight="1">
      <c r="A67" s="87"/>
      <c r="B67" s="101"/>
      <c r="C67" s="88"/>
      <c r="D67" s="92"/>
      <c r="E67" s="81"/>
      <c r="F67" s="24"/>
      <c r="G67" s="24"/>
    </row>
    <row r="68" spans="1:7" s="92" customFormat="1" ht="14.25" customHeight="1">
      <c r="A68" s="94">
        <f>A65+1</f>
        <v>15</v>
      </c>
      <c r="B68" s="104" t="s">
        <v>28</v>
      </c>
      <c r="C68" s="107"/>
      <c r="E68" s="81"/>
      <c r="F68" s="93"/>
      <c r="G68" s="93"/>
    </row>
    <row r="69" spans="1:7" s="91" customFormat="1" ht="12.75">
      <c r="A69" s="98"/>
      <c r="B69" s="59" t="s">
        <v>35</v>
      </c>
      <c r="C69" s="100"/>
      <c r="D69" s="92" t="s">
        <v>9</v>
      </c>
      <c r="E69" s="81">
        <v>6</v>
      </c>
      <c r="F69" s="99"/>
      <c r="G69" s="99">
        <f>E69*F69</f>
        <v>0</v>
      </c>
    </row>
    <row r="70" spans="1:7" ht="9" customHeight="1">
      <c r="A70" s="87"/>
      <c r="B70" s="101"/>
      <c r="C70" s="88"/>
      <c r="D70" s="92"/>
      <c r="E70" s="23"/>
      <c r="F70" s="24"/>
      <c r="G70" s="99"/>
    </row>
    <row r="71" spans="1:7" s="91" customFormat="1" ht="39" customHeight="1">
      <c r="A71" s="98">
        <f>A68+1</f>
        <v>16</v>
      </c>
      <c r="B71" s="105" t="s">
        <v>174</v>
      </c>
      <c r="C71" s="103"/>
      <c r="D71" s="92"/>
      <c r="E71" s="81"/>
      <c r="F71" s="99"/>
      <c r="G71" s="99"/>
    </row>
    <row r="72" spans="1:7" s="91" customFormat="1" ht="25.5">
      <c r="A72" s="98"/>
      <c r="B72" s="105" t="s">
        <v>175</v>
      </c>
      <c r="C72" s="117"/>
      <c r="D72" s="92" t="s">
        <v>9</v>
      </c>
      <c r="E72" s="81">
        <v>2</v>
      </c>
      <c r="F72" s="97"/>
      <c r="G72" s="99">
        <f>E72*F72</f>
        <v>0</v>
      </c>
    </row>
    <row r="73" spans="1:7" s="91" customFormat="1" ht="25.5">
      <c r="A73" s="98"/>
      <c r="B73" s="105" t="s">
        <v>271</v>
      </c>
      <c r="C73" s="117"/>
      <c r="D73" s="92" t="s">
        <v>9</v>
      </c>
      <c r="E73" s="81">
        <v>1</v>
      </c>
      <c r="F73" s="97"/>
      <c r="G73" s="99">
        <f>E73*F73</f>
        <v>0</v>
      </c>
    </row>
    <row r="74" spans="1:7" s="91" customFormat="1" ht="14.25" customHeight="1">
      <c r="A74" s="98"/>
      <c r="B74" s="105" t="s">
        <v>274</v>
      </c>
      <c r="C74" s="117"/>
      <c r="D74" s="92" t="s">
        <v>9</v>
      </c>
      <c r="E74" s="81">
        <v>1</v>
      </c>
      <c r="F74" s="97"/>
      <c r="G74" s="99">
        <f>E74*F74</f>
        <v>0</v>
      </c>
    </row>
    <row r="75" spans="1:7" s="91" customFormat="1" ht="25.5">
      <c r="A75" s="98"/>
      <c r="B75" s="105" t="s">
        <v>123</v>
      </c>
      <c r="C75" s="117"/>
      <c r="D75" s="92" t="s">
        <v>9</v>
      </c>
      <c r="E75" s="81">
        <v>1</v>
      </c>
      <c r="F75" s="97"/>
      <c r="G75" s="99">
        <f>E75*F75</f>
        <v>0</v>
      </c>
    </row>
    <row r="76" spans="1:7" ht="9" customHeight="1">
      <c r="A76" s="87"/>
      <c r="B76" s="101"/>
      <c r="C76" s="88"/>
      <c r="D76" s="92"/>
      <c r="E76" s="81"/>
      <c r="F76" s="24"/>
      <c r="G76" s="24"/>
    </row>
    <row r="77" spans="1:7" s="91" customFormat="1" ht="102">
      <c r="A77" s="98">
        <f>A71+1</f>
        <v>17</v>
      </c>
      <c r="B77" s="60" t="s">
        <v>167</v>
      </c>
      <c r="C77" s="103"/>
      <c r="D77" s="91" t="s">
        <v>9</v>
      </c>
      <c r="E77" s="81">
        <v>1</v>
      </c>
      <c r="F77" s="97"/>
      <c r="G77" s="99">
        <f>E77*F77</f>
        <v>0</v>
      </c>
    </row>
    <row r="78" spans="1:7" ht="9" customHeight="1">
      <c r="A78" s="87"/>
      <c r="B78" s="86"/>
      <c r="C78" s="88"/>
      <c r="D78" s="92"/>
      <c r="E78" s="171"/>
      <c r="F78" s="24"/>
      <c r="G78" s="24"/>
    </row>
    <row r="79" spans="1:7" s="91" customFormat="1" ht="63.75">
      <c r="A79" s="98">
        <f>A77+1</f>
        <v>18</v>
      </c>
      <c r="B79" s="105" t="s">
        <v>168</v>
      </c>
      <c r="C79" s="103"/>
      <c r="D79" s="92"/>
      <c r="E79" s="81"/>
      <c r="F79" s="99"/>
      <c r="G79" s="99"/>
    </row>
    <row r="80" spans="1:7" s="91" customFormat="1" ht="12.75">
      <c r="A80" s="98"/>
      <c r="B80" s="105" t="s">
        <v>56</v>
      </c>
      <c r="C80" s="117"/>
      <c r="D80" s="92" t="s">
        <v>9</v>
      </c>
      <c r="E80" s="81">
        <v>7</v>
      </c>
      <c r="F80" s="99"/>
      <c r="G80" s="99">
        <f>E80*F80</f>
        <v>0</v>
      </c>
    </row>
    <row r="81" spans="1:7" ht="9" customHeight="1">
      <c r="A81" s="87"/>
      <c r="B81" s="101"/>
      <c r="C81" s="88"/>
      <c r="D81" s="92"/>
      <c r="E81" s="81"/>
      <c r="F81" s="24"/>
      <c r="G81" s="24"/>
    </row>
    <row r="82" spans="1:7" s="162" customFormat="1" ht="51">
      <c r="A82" s="98">
        <f>A79+1</f>
        <v>19</v>
      </c>
      <c r="B82" s="160" t="s">
        <v>39</v>
      </c>
      <c r="C82" s="161"/>
      <c r="D82" s="92" t="s">
        <v>9</v>
      </c>
      <c r="E82" s="81">
        <v>2</v>
      </c>
      <c r="F82" s="99"/>
      <c r="G82" s="99">
        <f>E82*F82</f>
        <v>0</v>
      </c>
    </row>
    <row r="83" spans="1:7" ht="9" customHeight="1">
      <c r="A83" s="87"/>
      <c r="B83" s="101"/>
      <c r="C83" s="88"/>
      <c r="D83" s="92"/>
      <c r="E83" s="81"/>
      <c r="F83" s="24"/>
      <c r="G83" s="24"/>
    </row>
    <row r="84" spans="1:9" s="63" customFormat="1" ht="25.5">
      <c r="A84" s="98">
        <f>A82+1</f>
        <v>20</v>
      </c>
      <c r="B84" s="85" t="s">
        <v>283</v>
      </c>
      <c r="C84" s="68"/>
      <c r="D84" s="66" t="s">
        <v>9</v>
      </c>
      <c r="E84" s="66">
        <v>5</v>
      </c>
      <c r="F84" s="74"/>
      <c r="G84" s="75">
        <f>E84*F84</f>
        <v>0</v>
      </c>
      <c r="H84" s="74"/>
      <c r="I84" s="75"/>
    </row>
    <row r="85" spans="1:9" s="63" customFormat="1" ht="9" customHeight="1">
      <c r="A85" s="98"/>
      <c r="B85" s="86"/>
      <c r="C85" s="100"/>
      <c r="D85" s="91"/>
      <c r="E85" s="66"/>
      <c r="F85" s="74"/>
      <c r="G85" s="75"/>
      <c r="H85" s="74"/>
      <c r="I85" s="75"/>
    </row>
    <row r="86" spans="1:7" ht="25.5">
      <c r="A86" s="98">
        <f>A84+1</f>
        <v>21</v>
      </c>
      <c r="B86" s="59" t="s">
        <v>287</v>
      </c>
      <c r="C86" s="100"/>
      <c r="D86" s="92" t="s">
        <v>9</v>
      </c>
      <c r="E86" s="81">
        <v>2</v>
      </c>
      <c r="F86" s="99"/>
      <c r="G86" s="24">
        <f>E86*F86</f>
        <v>0</v>
      </c>
    </row>
    <row r="87" spans="1:7" ht="9" customHeight="1">
      <c r="A87" s="87"/>
      <c r="B87" s="86"/>
      <c r="C87" s="100"/>
      <c r="D87" s="92"/>
      <c r="E87" s="81"/>
      <c r="F87" s="24"/>
      <c r="G87" s="24"/>
    </row>
    <row r="88" spans="1:7" ht="25.5">
      <c r="A88" s="98">
        <f>A86+1</f>
        <v>22</v>
      </c>
      <c r="B88" s="59" t="s">
        <v>287</v>
      </c>
      <c r="C88" s="100"/>
      <c r="D88" s="92" t="s">
        <v>9</v>
      </c>
      <c r="E88" s="81">
        <v>2</v>
      </c>
      <c r="F88" s="99"/>
      <c r="G88" s="24">
        <f>E88*F88</f>
        <v>0</v>
      </c>
    </row>
    <row r="89" spans="1:7" ht="9" customHeight="1">
      <c r="A89" s="87"/>
      <c r="B89" s="86"/>
      <c r="C89" s="100"/>
      <c r="D89" s="92"/>
      <c r="E89" s="81"/>
      <c r="F89" s="24"/>
      <c r="G89" s="24"/>
    </row>
    <row r="90" spans="1:7" ht="63.75">
      <c r="A90" s="98">
        <f>A88+1</f>
        <v>23</v>
      </c>
      <c r="B90" s="59" t="s">
        <v>288</v>
      </c>
      <c r="C90" s="100"/>
      <c r="D90" s="258" t="s">
        <v>1</v>
      </c>
      <c r="E90" s="81">
        <v>4</v>
      </c>
      <c r="F90" s="99"/>
      <c r="G90" s="24">
        <f>E90*F90</f>
        <v>0</v>
      </c>
    </row>
    <row r="91" spans="1:7" ht="9" customHeight="1">
      <c r="A91" s="98"/>
      <c r="B91" s="101"/>
      <c r="C91" s="88"/>
      <c r="D91" s="92"/>
      <c r="E91" s="23"/>
      <c r="F91" s="76"/>
      <c r="G91" s="75"/>
    </row>
    <row r="92" spans="1:7" s="66" customFormat="1" ht="38.25">
      <c r="A92" s="98">
        <f>A90+1</f>
        <v>24</v>
      </c>
      <c r="B92" s="62" t="s">
        <v>171</v>
      </c>
      <c r="C92" s="64"/>
      <c r="D92" s="92"/>
      <c r="E92" s="81"/>
      <c r="F92" s="65"/>
      <c r="G92" s="65"/>
    </row>
    <row r="93" spans="1:7" s="66" customFormat="1" ht="12.75">
      <c r="A93" s="67"/>
      <c r="B93" s="70" t="s">
        <v>172</v>
      </c>
      <c r="C93" s="64"/>
      <c r="D93" s="106" t="s">
        <v>9</v>
      </c>
      <c r="E93" s="81">
        <v>1</v>
      </c>
      <c r="F93" s="65"/>
      <c r="G93" s="93">
        <f aca="true" t="shared" si="2" ref="G93:G98">E93*F93</f>
        <v>0</v>
      </c>
    </row>
    <row r="94" spans="1:7" s="66" customFormat="1" ht="12.75">
      <c r="A94" s="67"/>
      <c r="B94" s="70" t="s">
        <v>173</v>
      </c>
      <c r="C94" s="64"/>
      <c r="D94" s="106" t="s">
        <v>9</v>
      </c>
      <c r="E94" s="81"/>
      <c r="F94" s="65"/>
      <c r="G94" s="93">
        <f t="shared" si="2"/>
        <v>0</v>
      </c>
    </row>
    <row r="95" spans="1:7" s="66" customFormat="1" ht="12.75">
      <c r="A95" s="67"/>
      <c r="B95" s="70" t="s">
        <v>282</v>
      </c>
      <c r="C95" s="64"/>
      <c r="D95" s="106" t="s">
        <v>9</v>
      </c>
      <c r="E95" s="81">
        <v>1</v>
      </c>
      <c r="F95" s="65"/>
      <c r="G95" s="93">
        <f t="shared" si="2"/>
        <v>0</v>
      </c>
    </row>
    <row r="96" spans="1:7" s="66" customFormat="1" ht="12.75">
      <c r="A96" s="67"/>
      <c r="B96" s="70" t="s">
        <v>169</v>
      </c>
      <c r="C96" s="64"/>
      <c r="D96" s="106" t="s">
        <v>9</v>
      </c>
      <c r="E96" s="81">
        <v>2</v>
      </c>
      <c r="F96" s="65"/>
      <c r="G96" s="93">
        <f t="shared" si="2"/>
        <v>0</v>
      </c>
    </row>
    <row r="97" spans="1:7" s="66" customFormat="1" ht="14.25" customHeight="1">
      <c r="A97" s="67"/>
      <c r="B97" s="70" t="s">
        <v>284</v>
      </c>
      <c r="C97" s="64"/>
      <c r="D97" s="106" t="s">
        <v>9</v>
      </c>
      <c r="E97" s="81">
        <v>1</v>
      </c>
      <c r="F97" s="65"/>
      <c r="G97" s="93">
        <f t="shared" si="2"/>
        <v>0</v>
      </c>
    </row>
    <row r="98" spans="1:7" s="66" customFormat="1" ht="12.75">
      <c r="A98" s="67"/>
      <c r="B98" s="70" t="s">
        <v>170</v>
      </c>
      <c r="C98" s="64"/>
      <c r="D98" s="106" t="s">
        <v>9</v>
      </c>
      <c r="E98" s="81">
        <v>3</v>
      </c>
      <c r="F98" s="65"/>
      <c r="G98" s="93">
        <f t="shared" si="2"/>
        <v>0</v>
      </c>
    </row>
    <row r="99" spans="1:7" ht="9" customHeight="1">
      <c r="A99" s="87"/>
      <c r="B99" s="101"/>
      <c r="C99" s="88"/>
      <c r="D99" s="92"/>
      <c r="E99" s="81"/>
      <c r="F99" s="24"/>
      <c r="G99" s="24"/>
    </row>
    <row r="100" spans="1:8" ht="103.5" customHeight="1">
      <c r="A100" s="94">
        <f>A92+1</f>
        <v>25</v>
      </c>
      <c r="B100" s="143" t="s">
        <v>61</v>
      </c>
      <c r="C100" s="25"/>
      <c r="D100" s="92" t="s">
        <v>9</v>
      </c>
      <c r="E100" s="81">
        <v>1</v>
      </c>
      <c r="F100" s="99"/>
      <c r="G100" s="24">
        <f>E100*F100</f>
        <v>0</v>
      </c>
      <c r="H100" s="23"/>
    </row>
    <row r="101" spans="2:5" s="92" customFormat="1" ht="12.75">
      <c r="B101" s="104"/>
      <c r="C101" s="107"/>
      <c r="E101" s="81"/>
    </row>
    <row r="102" spans="1:8" ht="15" thickBot="1">
      <c r="A102" s="119" t="s">
        <v>29</v>
      </c>
      <c r="B102" s="17"/>
      <c r="C102" s="18"/>
      <c r="D102" s="142"/>
      <c r="E102" s="19"/>
      <c r="F102" s="19"/>
      <c r="G102" s="20">
        <f>ROUND(SUM(G7:G100),0)</f>
        <v>0</v>
      </c>
      <c r="H102" s="8"/>
    </row>
    <row r="103" spans="1:7" ht="14.25">
      <c r="A103" s="92"/>
      <c r="B103" s="104"/>
      <c r="C103" s="107"/>
      <c r="D103" s="92"/>
      <c r="E103" s="81"/>
      <c r="F103" s="92"/>
      <c r="G103" s="92"/>
    </row>
    <row r="104" spans="1:8" ht="14.25">
      <c r="A104" s="92"/>
      <c r="B104" s="104"/>
      <c r="C104" s="107"/>
      <c r="D104" s="92"/>
      <c r="E104" s="81"/>
      <c r="F104" s="92"/>
      <c r="G104" s="92"/>
      <c r="H104" s="92"/>
    </row>
    <row r="105" spans="2:4" s="63" customFormat="1" ht="14.25">
      <c r="B105" s="139"/>
      <c r="C105" s="140"/>
      <c r="D105" s="141"/>
    </row>
    <row r="106" spans="1:7" ht="14.25">
      <c r="A106" s="92"/>
      <c r="B106" s="104"/>
      <c r="C106" s="107"/>
      <c r="D106" s="92"/>
      <c r="E106" s="66"/>
      <c r="F106" s="92"/>
      <c r="G106" s="92"/>
    </row>
    <row r="107" spans="1:7" ht="14.25">
      <c r="A107" s="92"/>
      <c r="B107" s="104"/>
      <c r="C107" s="107"/>
      <c r="D107" s="92"/>
      <c r="E107" s="66"/>
      <c r="F107" s="92"/>
      <c r="G107" s="92"/>
    </row>
    <row r="108" spans="1:7" ht="14.25">
      <c r="A108" s="92"/>
      <c r="B108" s="104"/>
      <c r="C108" s="107"/>
      <c r="D108" s="92"/>
      <c r="E108" s="66"/>
      <c r="F108" s="92"/>
      <c r="G108" s="92"/>
    </row>
    <row r="109" spans="1:7" ht="14.25">
      <c r="A109" s="92"/>
      <c r="B109" s="104"/>
      <c r="C109" s="107"/>
      <c r="D109" s="92"/>
      <c r="E109" s="66"/>
      <c r="F109" s="92"/>
      <c r="G109" s="92"/>
    </row>
    <row r="110" spans="1:7" ht="14.25">
      <c r="A110" s="92"/>
      <c r="B110" s="104"/>
      <c r="C110" s="107"/>
      <c r="D110" s="92"/>
      <c r="E110" s="66"/>
      <c r="F110" s="92"/>
      <c r="G110" s="92"/>
    </row>
    <row r="111" spans="1:7" ht="14.25">
      <c r="A111" s="92"/>
      <c r="B111" s="104"/>
      <c r="C111" s="107"/>
      <c r="D111" s="92"/>
      <c r="E111" s="66"/>
      <c r="F111" s="92"/>
      <c r="G111" s="92"/>
    </row>
    <row r="112" spans="1:7" ht="14.25">
      <c r="A112" s="92"/>
      <c r="B112" s="104"/>
      <c r="C112" s="107"/>
      <c r="D112" s="92"/>
      <c r="E112" s="66"/>
      <c r="F112" s="92"/>
      <c r="G112" s="92"/>
    </row>
    <row r="113" spans="1:7" ht="14.25">
      <c r="A113" s="92"/>
      <c r="B113" s="104"/>
      <c r="C113" s="107"/>
      <c r="D113" s="92"/>
      <c r="E113" s="66"/>
      <c r="F113" s="92"/>
      <c r="G113" s="92"/>
    </row>
    <row r="114" spans="1:7" ht="14.25">
      <c r="A114" s="92"/>
      <c r="B114" s="104"/>
      <c r="C114" s="107"/>
      <c r="D114" s="92"/>
      <c r="E114" s="66"/>
      <c r="F114" s="92"/>
      <c r="G114" s="92"/>
    </row>
    <row r="115" spans="1:7" ht="14.25">
      <c r="A115" s="92"/>
      <c r="B115" s="104"/>
      <c r="C115" s="107"/>
      <c r="D115" s="92"/>
      <c r="E115" s="66"/>
      <c r="F115" s="92"/>
      <c r="G115" s="92"/>
    </row>
    <row r="116" spans="1:7" ht="14.25">
      <c r="A116" s="92"/>
      <c r="B116" s="104"/>
      <c r="C116" s="107"/>
      <c r="D116" s="92"/>
      <c r="E116" s="66"/>
      <c r="F116" s="92"/>
      <c r="G116" s="92"/>
    </row>
    <row r="117" spans="1:7" ht="14.25">
      <c r="A117" s="92"/>
      <c r="B117" s="104"/>
      <c r="C117" s="107"/>
      <c r="D117" s="92"/>
      <c r="E117" s="66"/>
      <c r="F117" s="92"/>
      <c r="G117" s="92"/>
    </row>
    <row r="118" spans="1:7" ht="14.25">
      <c r="A118" s="92"/>
      <c r="B118" s="104"/>
      <c r="C118" s="107"/>
      <c r="D118" s="92"/>
      <c r="E118" s="66"/>
      <c r="F118" s="92"/>
      <c r="G118" s="92"/>
    </row>
    <row r="119" spans="1:7" ht="14.25">
      <c r="A119" s="92"/>
      <c r="B119" s="104"/>
      <c r="C119" s="107"/>
      <c r="D119" s="92"/>
      <c r="E119" s="66"/>
      <c r="F119" s="92"/>
      <c r="G119" s="92"/>
    </row>
    <row r="120" spans="1:7" ht="14.25">
      <c r="A120" s="92"/>
      <c r="B120" s="104"/>
      <c r="C120" s="107"/>
      <c r="D120" s="92"/>
      <c r="E120" s="66"/>
      <c r="F120" s="92"/>
      <c r="G120" s="92"/>
    </row>
    <row r="121" spans="1:7" ht="14.25">
      <c r="A121" s="92"/>
      <c r="B121" s="104"/>
      <c r="C121" s="107"/>
      <c r="D121" s="92"/>
      <c r="E121" s="66"/>
      <c r="F121" s="92"/>
      <c r="G121" s="92"/>
    </row>
    <row r="122" spans="1:7" ht="14.25">
      <c r="A122" s="92"/>
      <c r="B122" s="104"/>
      <c r="C122" s="107"/>
      <c r="D122" s="92"/>
      <c r="E122" s="66"/>
      <c r="F122" s="92"/>
      <c r="G122" s="92"/>
    </row>
    <row r="123" spans="1:7" ht="14.25">
      <c r="A123" s="92"/>
      <c r="B123" s="104"/>
      <c r="C123" s="107"/>
      <c r="D123" s="92"/>
      <c r="E123" s="66"/>
      <c r="F123" s="92"/>
      <c r="G123" s="92"/>
    </row>
    <row r="124" spans="1:7" ht="14.25">
      <c r="A124" s="92"/>
      <c r="B124" s="104"/>
      <c r="C124" s="107"/>
      <c r="D124" s="92"/>
      <c r="E124" s="66"/>
      <c r="F124" s="92"/>
      <c r="G124" s="92"/>
    </row>
    <row r="125" spans="1:7" ht="14.25">
      <c r="A125" s="92"/>
      <c r="B125" s="104"/>
      <c r="C125" s="107"/>
      <c r="D125" s="92"/>
      <c r="E125" s="66"/>
      <c r="F125" s="92"/>
      <c r="G125" s="92"/>
    </row>
    <row r="126" spans="1:7" ht="14.25">
      <c r="A126" s="92"/>
      <c r="B126" s="104"/>
      <c r="C126" s="107"/>
      <c r="D126" s="92"/>
      <c r="E126" s="66"/>
      <c r="F126" s="92"/>
      <c r="G126" s="92"/>
    </row>
    <row r="127" spans="1:7" ht="14.25">
      <c r="A127" s="92"/>
      <c r="B127" s="104"/>
      <c r="C127" s="107"/>
      <c r="D127" s="92"/>
      <c r="E127" s="66"/>
      <c r="F127" s="92"/>
      <c r="G127" s="92"/>
    </row>
    <row r="128" spans="1:7" ht="14.25">
      <c r="A128" s="92"/>
      <c r="B128" s="104"/>
      <c r="C128" s="107"/>
      <c r="D128" s="92"/>
      <c r="E128" s="66"/>
      <c r="F128" s="92"/>
      <c r="G128" s="92"/>
    </row>
    <row r="129" spans="1:7" ht="14.25">
      <c r="A129" s="92"/>
      <c r="B129" s="104"/>
      <c r="C129" s="107"/>
      <c r="D129" s="92"/>
      <c r="E129" s="66"/>
      <c r="F129" s="92"/>
      <c r="G129" s="92"/>
    </row>
    <row r="130" spans="1:7" ht="14.25">
      <c r="A130" s="92"/>
      <c r="B130" s="104"/>
      <c r="C130" s="107"/>
      <c r="D130" s="92"/>
      <c r="E130" s="66"/>
      <c r="F130" s="92"/>
      <c r="G130" s="92"/>
    </row>
    <row r="131" spans="1:7" ht="14.25">
      <c r="A131" s="92"/>
      <c r="B131" s="104"/>
      <c r="C131" s="107"/>
      <c r="D131" s="92"/>
      <c r="E131" s="66"/>
      <c r="F131" s="92"/>
      <c r="G131" s="92"/>
    </row>
    <row r="132" spans="1:7" ht="14.25">
      <c r="A132" s="92"/>
      <c r="B132" s="104"/>
      <c r="C132" s="107"/>
      <c r="D132" s="92"/>
      <c r="E132" s="66"/>
      <c r="F132" s="92"/>
      <c r="G132" s="92"/>
    </row>
    <row r="133" spans="1:7" ht="14.25">
      <c r="A133" s="92"/>
      <c r="B133" s="104"/>
      <c r="C133" s="107"/>
      <c r="D133" s="92"/>
      <c r="E133" s="66"/>
      <c r="F133" s="92"/>
      <c r="G133" s="92"/>
    </row>
    <row r="134" spans="1:7" ht="14.25">
      <c r="A134" s="92"/>
      <c r="B134" s="104"/>
      <c r="C134" s="107"/>
      <c r="D134" s="92"/>
      <c r="E134" s="66"/>
      <c r="F134" s="92"/>
      <c r="G134" s="92"/>
    </row>
    <row r="135" spans="1:7" ht="14.25">
      <c r="A135" s="92"/>
      <c r="B135" s="104"/>
      <c r="C135" s="107"/>
      <c r="D135" s="92"/>
      <c r="E135" s="66"/>
      <c r="F135" s="92"/>
      <c r="G135" s="92"/>
    </row>
    <row r="136" spans="1:7" ht="14.25">
      <c r="A136" s="92"/>
      <c r="B136" s="104"/>
      <c r="C136" s="107"/>
      <c r="D136" s="92"/>
      <c r="E136" s="66"/>
      <c r="F136" s="92"/>
      <c r="G136" s="92"/>
    </row>
    <row r="137" spans="1:7" ht="14.25">
      <c r="A137" s="92"/>
      <c r="B137" s="104"/>
      <c r="C137" s="107"/>
      <c r="D137" s="92"/>
      <c r="E137" s="66"/>
      <c r="F137" s="92"/>
      <c r="G137" s="92"/>
    </row>
    <row r="138" spans="1:7" ht="14.25">
      <c r="A138" s="92"/>
      <c r="B138" s="104"/>
      <c r="C138" s="107"/>
      <c r="D138" s="92"/>
      <c r="E138" s="66"/>
      <c r="F138" s="92"/>
      <c r="G138" s="92"/>
    </row>
    <row r="139" spans="1:7" ht="14.25">
      <c r="A139" s="92"/>
      <c r="B139" s="104"/>
      <c r="C139" s="107"/>
      <c r="D139" s="92"/>
      <c r="E139" s="66"/>
      <c r="F139" s="92"/>
      <c r="G139" s="92"/>
    </row>
    <row r="140" spans="1:7" ht="14.25">
      <c r="A140" s="92"/>
      <c r="B140" s="104"/>
      <c r="C140" s="107"/>
      <c r="D140" s="92"/>
      <c r="E140" s="66"/>
      <c r="F140" s="92"/>
      <c r="G140" s="92"/>
    </row>
    <row r="141" spans="1:7" ht="14.25">
      <c r="A141" s="92"/>
      <c r="B141" s="104"/>
      <c r="C141" s="107"/>
      <c r="D141" s="92"/>
      <c r="E141" s="66"/>
      <c r="F141" s="92"/>
      <c r="G141" s="92"/>
    </row>
    <row r="142" spans="1:7" ht="14.25">
      <c r="A142" s="92"/>
      <c r="B142" s="104"/>
      <c r="C142" s="107"/>
      <c r="D142" s="92"/>
      <c r="E142" s="66"/>
      <c r="F142" s="92"/>
      <c r="G142" s="92"/>
    </row>
    <row r="143" spans="1:7" ht="14.25">
      <c r="A143" s="92"/>
      <c r="B143" s="104"/>
      <c r="C143" s="107"/>
      <c r="D143" s="92"/>
      <c r="E143" s="66"/>
      <c r="F143" s="92"/>
      <c r="G143" s="92"/>
    </row>
    <row r="144" spans="1:7" ht="14.25">
      <c r="A144" s="92"/>
      <c r="B144" s="104"/>
      <c r="C144" s="107"/>
      <c r="D144" s="92"/>
      <c r="E144" s="66"/>
      <c r="F144" s="92"/>
      <c r="G144" s="92"/>
    </row>
    <row r="145" spans="1:7" ht="14.25">
      <c r="A145" s="92"/>
      <c r="B145" s="104"/>
      <c r="C145" s="107"/>
      <c r="D145" s="92"/>
      <c r="E145" s="66"/>
      <c r="F145" s="92"/>
      <c r="G145" s="92"/>
    </row>
    <row r="146" spans="1:7" ht="14.25">
      <c r="A146" s="92"/>
      <c r="B146" s="104"/>
      <c r="C146" s="107"/>
      <c r="D146" s="92"/>
      <c r="E146" s="66"/>
      <c r="F146" s="92"/>
      <c r="G146" s="92"/>
    </row>
    <row r="147" spans="1:7" ht="14.25">
      <c r="A147" s="92"/>
      <c r="B147" s="104"/>
      <c r="C147" s="107"/>
      <c r="D147" s="92"/>
      <c r="E147" s="66"/>
      <c r="F147" s="92"/>
      <c r="G147" s="92"/>
    </row>
    <row r="148" spans="1:7" ht="14.25">
      <c r="A148" s="92"/>
      <c r="B148" s="104"/>
      <c r="C148" s="107"/>
      <c r="D148" s="92"/>
      <c r="E148" s="66"/>
      <c r="F148" s="92"/>
      <c r="G148" s="92"/>
    </row>
    <row r="149" spans="1:7" ht="14.25">
      <c r="A149" s="92"/>
      <c r="B149" s="104"/>
      <c r="C149" s="107"/>
      <c r="D149" s="92"/>
      <c r="E149" s="66"/>
      <c r="F149" s="92"/>
      <c r="G149" s="92"/>
    </row>
    <row r="150" spans="1:7" ht="14.25">
      <c r="A150" s="92"/>
      <c r="B150" s="104"/>
      <c r="C150" s="107"/>
      <c r="D150" s="92"/>
      <c r="E150" s="66"/>
      <c r="F150" s="92"/>
      <c r="G150" s="92"/>
    </row>
    <row r="151" spans="1:7" ht="14.25">
      <c r="A151" s="92"/>
      <c r="B151" s="104"/>
      <c r="C151" s="107"/>
      <c r="D151" s="92"/>
      <c r="E151" s="66"/>
      <c r="F151" s="92"/>
      <c r="G151" s="92"/>
    </row>
    <row r="152" spans="1:7" ht="14.25">
      <c r="A152" s="92"/>
      <c r="B152" s="104"/>
      <c r="C152" s="107"/>
      <c r="D152" s="92"/>
      <c r="E152" s="66"/>
      <c r="F152" s="92"/>
      <c r="G152" s="92"/>
    </row>
    <row r="153" spans="1:7" ht="14.25">
      <c r="A153" s="92"/>
      <c r="B153" s="104"/>
      <c r="C153" s="107"/>
      <c r="D153" s="92"/>
      <c r="E153" s="66"/>
      <c r="F153" s="92"/>
      <c r="G153" s="92"/>
    </row>
    <row r="154" spans="1:7" ht="14.25">
      <c r="A154" s="92"/>
      <c r="B154" s="104"/>
      <c r="C154" s="107"/>
      <c r="D154" s="92"/>
      <c r="E154" s="66"/>
      <c r="F154" s="92"/>
      <c r="G154" s="92"/>
    </row>
    <row r="155" spans="1:7" ht="14.25">
      <c r="A155" s="92"/>
      <c r="B155" s="104"/>
      <c r="C155" s="107"/>
      <c r="D155" s="92"/>
      <c r="E155" s="66"/>
      <c r="F155" s="92"/>
      <c r="G155" s="92"/>
    </row>
    <row r="156" spans="1:7" ht="14.25">
      <c r="A156" s="92"/>
      <c r="B156" s="104"/>
      <c r="C156" s="107"/>
      <c r="D156" s="92"/>
      <c r="E156" s="66"/>
      <c r="F156" s="92"/>
      <c r="G156" s="92"/>
    </row>
    <row r="157" spans="1:7" ht="14.25">
      <c r="A157" s="92"/>
      <c r="B157" s="104"/>
      <c r="C157" s="107"/>
      <c r="D157" s="92"/>
      <c r="E157" s="66"/>
      <c r="F157" s="92"/>
      <c r="G157" s="92"/>
    </row>
    <row r="158" spans="1:7" ht="14.25">
      <c r="A158" s="92"/>
      <c r="B158" s="104"/>
      <c r="C158" s="107"/>
      <c r="D158" s="92"/>
      <c r="E158" s="66"/>
      <c r="F158" s="92"/>
      <c r="G158" s="92"/>
    </row>
    <row r="159" spans="1:7" ht="14.25">
      <c r="A159" s="92"/>
      <c r="B159" s="104"/>
      <c r="C159" s="107"/>
      <c r="D159" s="92"/>
      <c r="E159" s="66"/>
      <c r="F159" s="92"/>
      <c r="G159" s="92"/>
    </row>
    <row r="160" spans="1:7" ht="14.25">
      <c r="A160" s="92"/>
      <c r="B160" s="104"/>
      <c r="C160" s="107"/>
      <c r="D160" s="92"/>
      <c r="E160" s="66"/>
      <c r="F160" s="92"/>
      <c r="G160" s="92"/>
    </row>
    <row r="161" spans="1:7" ht="14.25">
      <c r="A161" s="92"/>
      <c r="B161" s="104"/>
      <c r="C161" s="107"/>
      <c r="D161" s="92"/>
      <c r="E161" s="66"/>
      <c r="F161" s="92"/>
      <c r="G161" s="92"/>
    </row>
    <row r="162" spans="1:7" ht="14.25">
      <c r="A162" s="92"/>
      <c r="B162" s="104"/>
      <c r="C162" s="107"/>
      <c r="D162" s="92"/>
      <c r="E162" s="66"/>
      <c r="F162" s="92"/>
      <c r="G162" s="92"/>
    </row>
    <row r="163" ht="14.25">
      <c r="E163" s="66"/>
    </row>
    <row r="164" ht="14.25">
      <c r="E164" s="66"/>
    </row>
    <row r="165" ht="14.25">
      <c r="E165" s="66"/>
    </row>
    <row r="166" ht="14.25">
      <c r="E166" s="66"/>
    </row>
    <row r="167" ht="14.25">
      <c r="E167" s="66"/>
    </row>
    <row r="168" ht="14.25">
      <c r="E168" s="66"/>
    </row>
    <row r="169" ht="14.25">
      <c r="E169" s="66"/>
    </row>
    <row r="170" ht="14.25">
      <c r="E170" s="66"/>
    </row>
    <row r="171" ht="14.25">
      <c r="E171" s="66"/>
    </row>
    <row r="172" ht="14.25">
      <c r="E172" s="66"/>
    </row>
    <row r="173" ht="14.25">
      <c r="E173" s="66"/>
    </row>
    <row r="174" ht="14.25">
      <c r="E174" s="66"/>
    </row>
    <row r="175" ht="14.25">
      <c r="E175" s="66"/>
    </row>
    <row r="176" ht="14.25">
      <c r="E176" s="66"/>
    </row>
    <row r="177" ht="14.25">
      <c r="E177" s="66"/>
    </row>
    <row r="178" ht="14.25">
      <c r="E178" s="66"/>
    </row>
    <row r="179" ht="14.25">
      <c r="E179" s="66"/>
    </row>
    <row r="180" ht="14.25">
      <c r="E180" s="66"/>
    </row>
    <row r="181" ht="14.25">
      <c r="E181" s="66"/>
    </row>
    <row r="182" ht="14.25">
      <c r="E182" s="66"/>
    </row>
    <row r="183" ht="14.25">
      <c r="E183" s="66"/>
    </row>
    <row r="184" ht="14.25">
      <c r="E184" s="66"/>
    </row>
    <row r="185" ht="14.25">
      <c r="E185" s="66"/>
    </row>
    <row r="186" ht="14.25">
      <c r="E186" s="66"/>
    </row>
    <row r="187" ht="14.25">
      <c r="E187" s="66"/>
    </row>
    <row r="188" ht="14.25">
      <c r="E188" s="66"/>
    </row>
  </sheetData>
  <sheetProtection/>
  <printOptions/>
  <pageMargins left="1.1023622047244095" right="0.5118110236220472" top="0.6299212598425197" bottom="0.5118110236220472" header="0.1968503937007874" footer="0.31496062992125984"/>
  <pageSetup horizontalDpi="600" verticalDpi="600" orientation="portrait" paperSize="9" r:id="rId1"/>
  <headerFooter>
    <oddHeader>&amp;L&amp;"Arial Narrow,Krepko"&amp;12Klima 2000  d.o.o&amp;"-,Običajno"&amp;9
&amp;"Arial Narrow,Navadno"Podjetje za projektiranje in investitorski inženiring</oddHeader>
    <oddFooter>&amp;C&amp;9Filtracija Avče&amp;R&amp;11 4.4.28/&amp;P</oddFooter>
  </headerFooter>
</worksheet>
</file>

<file path=xl/worksheets/sheet7.xml><?xml version="1.0" encoding="utf-8"?>
<worksheet xmlns="http://schemas.openxmlformats.org/spreadsheetml/2006/main" xmlns:r="http://schemas.openxmlformats.org/officeDocument/2006/relationships">
  <dimension ref="A1:H112"/>
  <sheetViews>
    <sheetView view="pageBreakPreview" zoomScaleSheetLayoutView="100" zoomScalePageLayoutView="150" workbookViewId="0" topLeftCell="A19">
      <selection activeCell="G27" sqref="G27"/>
    </sheetView>
  </sheetViews>
  <sheetFormatPr defaultColWidth="9.00390625" defaultRowHeight="12.75"/>
  <cols>
    <col min="1" max="1" width="4.00390625" style="2" customWidth="1"/>
    <col min="2" max="2" width="44.625" style="9" customWidth="1"/>
    <col min="3" max="3" width="0.875" style="1" customWidth="1"/>
    <col min="4" max="4" width="5.375" style="2" customWidth="1"/>
    <col min="5" max="5" width="8.625" style="2" customWidth="1"/>
    <col min="6" max="7" width="11.375" style="2" customWidth="1"/>
    <col min="8" max="8" width="9.125" style="2" hidden="1" customWidth="1"/>
    <col min="9" max="10" width="0" style="2" hidden="1" customWidth="1"/>
    <col min="11" max="16384" width="9.125" style="2" customWidth="1"/>
  </cols>
  <sheetData>
    <row r="1" spans="1:7" s="124" customFormat="1" ht="14.25">
      <c r="A1" s="3" t="s">
        <v>298</v>
      </c>
      <c r="B1" s="120"/>
      <c r="C1" s="121"/>
      <c r="D1" s="4"/>
      <c r="E1" s="5"/>
      <c r="F1" s="5"/>
      <c r="G1" s="6"/>
    </row>
    <row r="2" spans="1:7" s="8" customFormat="1" ht="6.75" customHeight="1">
      <c r="A2" s="133"/>
      <c r="B2" s="134"/>
      <c r="C2" s="135"/>
      <c r="D2" s="136"/>
      <c r="E2" s="137"/>
      <c r="F2" s="137"/>
      <c r="G2" s="138"/>
    </row>
    <row r="3" spans="1:7" s="157" customFormat="1" ht="216.75">
      <c r="A3" s="94"/>
      <c r="B3" s="201" t="s">
        <v>80</v>
      </c>
      <c r="C3" s="95"/>
      <c r="D3" s="96"/>
      <c r="E3" s="96"/>
      <c r="F3" s="202"/>
      <c r="G3" s="202"/>
    </row>
    <row r="4" spans="1:7" s="7" customFormat="1" ht="15" thickBot="1">
      <c r="A4" s="42"/>
      <c r="B4" s="43"/>
      <c r="C4" s="44"/>
      <c r="D4" s="45"/>
      <c r="E4" s="46"/>
      <c r="F4" s="46"/>
      <c r="G4" s="47"/>
    </row>
    <row r="5" spans="1:7" s="35" customFormat="1" ht="12.75">
      <c r="A5" s="26" t="s">
        <v>10</v>
      </c>
      <c r="B5" s="27" t="s">
        <v>11</v>
      </c>
      <c r="C5" s="28"/>
      <c r="D5" s="29" t="s">
        <v>5</v>
      </c>
      <c r="E5" s="30" t="s">
        <v>6</v>
      </c>
      <c r="F5" s="30" t="s">
        <v>7</v>
      </c>
      <c r="G5" s="31" t="s">
        <v>8</v>
      </c>
    </row>
    <row r="6" spans="1:7" s="8" customFormat="1" ht="6.75" customHeight="1">
      <c r="A6" s="133"/>
      <c r="B6" s="134"/>
      <c r="C6" s="135"/>
      <c r="D6" s="136"/>
      <c r="E6" s="137"/>
      <c r="F6" s="137"/>
      <c r="G6" s="138"/>
    </row>
    <row r="7" spans="1:7" s="243" customFormat="1" ht="40.5" customHeight="1">
      <c r="A7" s="239">
        <v>1</v>
      </c>
      <c r="B7" s="240" t="s">
        <v>253</v>
      </c>
      <c r="C7" s="241"/>
      <c r="D7" s="242" t="s">
        <v>1</v>
      </c>
      <c r="E7" s="81">
        <v>1</v>
      </c>
      <c r="F7" s="65"/>
      <c r="G7" s="93">
        <f>E7*F7</f>
        <v>0</v>
      </c>
    </row>
    <row r="8" spans="1:7" s="243" customFormat="1" ht="39.75">
      <c r="A8" s="239"/>
      <c r="B8" s="244" t="s">
        <v>254</v>
      </c>
      <c r="C8" s="241"/>
      <c r="D8" s="245"/>
      <c r="E8" s="246"/>
      <c r="F8" s="247"/>
      <c r="G8" s="248"/>
    </row>
    <row r="9" spans="1:7" s="243" customFormat="1" ht="90.75" customHeight="1">
      <c r="A9" s="239"/>
      <c r="B9" s="249" t="s">
        <v>242</v>
      </c>
      <c r="C9" s="241"/>
      <c r="D9" s="245"/>
      <c r="E9" s="246"/>
      <c r="F9" s="247"/>
      <c r="G9" s="248"/>
    </row>
    <row r="10" spans="1:7" s="243" customFormat="1" ht="63.75">
      <c r="A10" s="239"/>
      <c r="B10" s="244" t="s">
        <v>255</v>
      </c>
      <c r="C10" s="250"/>
      <c r="D10" s="251"/>
      <c r="E10" s="252"/>
      <c r="F10" s="253"/>
      <c r="G10" s="248"/>
    </row>
    <row r="11" spans="1:7" s="243" customFormat="1" ht="51">
      <c r="A11" s="239"/>
      <c r="B11" s="244" t="s">
        <v>256</v>
      </c>
      <c r="C11" s="250"/>
      <c r="D11" s="251"/>
      <c r="E11" s="252"/>
      <c r="F11" s="253"/>
      <c r="G11" s="248"/>
    </row>
    <row r="12" spans="1:7" s="243" customFormat="1" ht="15.75">
      <c r="A12" s="239"/>
      <c r="B12" s="244" t="s">
        <v>243</v>
      </c>
      <c r="C12" s="250"/>
      <c r="D12" s="251"/>
      <c r="E12" s="252"/>
      <c r="F12" s="253"/>
      <c r="G12" s="248"/>
    </row>
    <row r="13" spans="1:7" s="243" customFormat="1" ht="15.75">
      <c r="A13" s="239"/>
      <c r="B13" s="244" t="s">
        <v>244</v>
      </c>
      <c r="C13" s="250"/>
      <c r="D13" s="251"/>
      <c r="E13" s="252"/>
      <c r="F13" s="253"/>
      <c r="G13" s="248"/>
    </row>
    <row r="14" spans="1:7" s="243" customFormat="1" ht="25.5">
      <c r="A14" s="239"/>
      <c r="B14" s="244" t="s">
        <v>245</v>
      </c>
      <c r="C14" s="250"/>
      <c r="D14" s="251"/>
      <c r="E14" s="252"/>
      <c r="F14" s="253"/>
      <c r="G14" s="248"/>
    </row>
    <row r="15" spans="1:7" s="243" customFormat="1" ht="15.75">
      <c r="A15" s="239"/>
      <c r="B15" s="244" t="s">
        <v>246</v>
      </c>
      <c r="C15" s="250"/>
      <c r="D15" s="251"/>
      <c r="E15" s="252"/>
      <c r="F15" s="253"/>
      <c r="G15" s="248"/>
    </row>
    <row r="16" spans="1:7" s="243" customFormat="1" ht="38.25">
      <c r="A16" s="239"/>
      <c r="B16" s="244" t="s">
        <v>247</v>
      </c>
      <c r="C16" s="250"/>
      <c r="D16" s="251"/>
      <c r="E16" s="252"/>
      <c r="F16" s="253"/>
      <c r="G16" s="248"/>
    </row>
    <row r="17" spans="1:7" s="243" customFormat="1" ht="76.5">
      <c r="A17" s="239"/>
      <c r="B17" s="254" t="s">
        <v>248</v>
      </c>
      <c r="C17" s="250"/>
      <c r="D17" s="251"/>
      <c r="E17" s="252"/>
      <c r="F17" s="253"/>
      <c r="G17" s="248"/>
    </row>
    <row r="18" spans="1:7" s="243" customFormat="1" ht="15.75">
      <c r="A18" s="239"/>
      <c r="B18" s="244" t="s">
        <v>257</v>
      </c>
      <c r="C18" s="250"/>
      <c r="D18" s="251"/>
      <c r="E18" s="252"/>
      <c r="F18" s="253"/>
      <c r="G18" s="248"/>
    </row>
    <row r="19" spans="1:7" s="243" customFormat="1" ht="40.5" customHeight="1">
      <c r="A19" s="239"/>
      <c r="B19" s="244" t="s">
        <v>249</v>
      </c>
      <c r="C19" s="241"/>
      <c r="D19" s="255"/>
      <c r="E19" s="246"/>
      <c r="G19" s="248"/>
    </row>
    <row r="20" spans="1:7" s="243" customFormat="1" ht="66" customHeight="1">
      <c r="A20" s="239"/>
      <c r="B20" s="244" t="s">
        <v>258</v>
      </c>
      <c r="C20" s="241"/>
      <c r="D20" s="245"/>
      <c r="E20" s="246"/>
      <c r="F20" s="247"/>
      <c r="G20" s="248"/>
    </row>
    <row r="21" spans="1:7" s="243" customFormat="1" ht="306.75" customHeight="1">
      <c r="A21" s="239"/>
      <c r="B21" s="143" t="s">
        <v>250</v>
      </c>
      <c r="C21" s="241"/>
      <c r="D21" s="245"/>
      <c r="E21" s="246"/>
      <c r="F21" s="247"/>
      <c r="G21" s="248"/>
    </row>
    <row r="22" spans="1:7" s="243" customFormat="1" ht="25.5">
      <c r="A22" s="239"/>
      <c r="B22" s="244" t="s">
        <v>251</v>
      </c>
      <c r="C22" s="250"/>
      <c r="D22" s="242"/>
      <c r="E22" s="256"/>
      <c r="F22" s="257"/>
      <c r="G22" s="257"/>
    </row>
    <row r="23" spans="1:7" s="243" customFormat="1" ht="38.25">
      <c r="A23" s="239"/>
      <c r="B23" s="244" t="s">
        <v>259</v>
      </c>
      <c r="C23" s="250"/>
      <c r="D23" s="242"/>
      <c r="E23" s="256"/>
      <c r="F23" s="257"/>
      <c r="G23" s="257"/>
    </row>
    <row r="24" spans="1:7" s="243" customFormat="1" ht="25.5">
      <c r="A24" s="239"/>
      <c r="B24" s="244" t="s">
        <v>252</v>
      </c>
      <c r="C24" s="250"/>
      <c r="D24" s="242"/>
      <c r="E24" s="256"/>
      <c r="F24" s="257"/>
      <c r="G24" s="257"/>
    </row>
    <row r="25" spans="2:5" s="92" customFormat="1" ht="12.75">
      <c r="B25" s="104"/>
      <c r="C25" s="107"/>
      <c r="E25" s="81"/>
    </row>
    <row r="26" spans="1:8" ht="15" thickBot="1">
      <c r="A26" s="119" t="s">
        <v>124</v>
      </c>
      <c r="B26" s="17"/>
      <c r="C26" s="18"/>
      <c r="D26" s="142"/>
      <c r="E26" s="19"/>
      <c r="F26" s="19"/>
      <c r="G26" s="20">
        <f>ROUND(SUM(G7:G25),0)</f>
        <v>0</v>
      </c>
      <c r="H26" s="8"/>
    </row>
    <row r="27" spans="1:7" ht="14.25">
      <c r="A27" s="92"/>
      <c r="B27" s="104"/>
      <c r="C27" s="107"/>
      <c r="D27" s="92"/>
      <c r="E27" s="81"/>
      <c r="F27" s="92"/>
      <c r="G27" s="92"/>
    </row>
    <row r="28" spans="1:8" ht="14.25">
      <c r="A28" s="92"/>
      <c r="B28" s="104"/>
      <c r="C28" s="107"/>
      <c r="D28" s="92"/>
      <c r="E28" s="81"/>
      <c r="F28" s="92"/>
      <c r="G28" s="92"/>
      <c r="H28" s="92"/>
    </row>
    <row r="29" spans="2:4" s="63" customFormat="1" ht="14.25">
      <c r="B29" s="139"/>
      <c r="C29" s="140"/>
      <c r="D29" s="141"/>
    </row>
    <row r="30" spans="1:7" ht="14.25">
      <c r="A30" s="92"/>
      <c r="B30" s="104"/>
      <c r="C30" s="107"/>
      <c r="D30" s="92"/>
      <c r="E30" s="66"/>
      <c r="F30" s="92"/>
      <c r="G30" s="92"/>
    </row>
    <row r="31" spans="1:7" ht="14.25">
      <c r="A31" s="92"/>
      <c r="B31" s="104"/>
      <c r="C31" s="107"/>
      <c r="D31" s="92"/>
      <c r="E31" s="66"/>
      <c r="F31" s="92"/>
      <c r="G31" s="92"/>
    </row>
    <row r="32" spans="1:7" ht="14.25">
      <c r="A32" s="92"/>
      <c r="B32" s="104"/>
      <c r="C32" s="107"/>
      <c r="D32" s="92"/>
      <c r="E32" s="66"/>
      <c r="F32" s="92"/>
      <c r="G32" s="92"/>
    </row>
    <row r="33" spans="1:7" ht="14.25">
      <c r="A33" s="92"/>
      <c r="B33" s="104"/>
      <c r="C33" s="107"/>
      <c r="D33" s="92"/>
      <c r="E33" s="66"/>
      <c r="F33" s="92"/>
      <c r="G33" s="92"/>
    </row>
    <row r="34" spans="1:7" ht="14.25">
      <c r="A34" s="92"/>
      <c r="B34" s="104"/>
      <c r="C34" s="107"/>
      <c r="D34" s="92"/>
      <c r="E34" s="66"/>
      <c r="F34" s="92"/>
      <c r="G34" s="92"/>
    </row>
    <row r="35" spans="1:7" ht="14.25">
      <c r="A35" s="92"/>
      <c r="B35" s="104"/>
      <c r="C35" s="107"/>
      <c r="D35" s="92"/>
      <c r="E35" s="66"/>
      <c r="F35" s="92"/>
      <c r="G35" s="92"/>
    </row>
    <row r="36" spans="1:7" ht="14.25">
      <c r="A36" s="92"/>
      <c r="B36" s="104"/>
      <c r="C36" s="107"/>
      <c r="D36" s="92"/>
      <c r="E36" s="66"/>
      <c r="F36" s="92"/>
      <c r="G36" s="92"/>
    </row>
    <row r="37" spans="1:7" ht="14.25">
      <c r="A37" s="92"/>
      <c r="B37" s="104"/>
      <c r="C37" s="107"/>
      <c r="D37" s="92"/>
      <c r="E37" s="66"/>
      <c r="F37" s="92"/>
      <c r="G37" s="92"/>
    </row>
    <row r="38" spans="1:7" ht="14.25">
      <c r="A38" s="92"/>
      <c r="B38" s="104"/>
      <c r="C38" s="107"/>
      <c r="D38" s="92"/>
      <c r="E38" s="66"/>
      <c r="F38" s="92"/>
      <c r="G38" s="92"/>
    </row>
    <row r="39" spans="1:7" ht="14.25">
      <c r="A39" s="92"/>
      <c r="B39" s="104"/>
      <c r="C39" s="107"/>
      <c r="D39" s="92"/>
      <c r="E39" s="66"/>
      <c r="F39" s="92"/>
      <c r="G39" s="92"/>
    </row>
    <row r="40" spans="1:7" ht="14.25">
      <c r="A40" s="92"/>
      <c r="B40" s="104"/>
      <c r="C40" s="107"/>
      <c r="D40" s="92"/>
      <c r="E40" s="66"/>
      <c r="F40" s="92"/>
      <c r="G40" s="92"/>
    </row>
    <row r="41" spans="1:7" ht="14.25">
      <c r="A41" s="92"/>
      <c r="B41" s="104"/>
      <c r="C41" s="107"/>
      <c r="D41" s="92"/>
      <c r="E41" s="66"/>
      <c r="F41" s="92"/>
      <c r="G41" s="92"/>
    </row>
    <row r="42" spans="1:7" ht="14.25">
      <c r="A42" s="92"/>
      <c r="B42" s="104"/>
      <c r="C42" s="107"/>
      <c r="D42" s="92"/>
      <c r="E42" s="66"/>
      <c r="F42" s="92"/>
      <c r="G42" s="92"/>
    </row>
    <row r="43" spans="1:7" ht="14.25">
      <c r="A43" s="92"/>
      <c r="B43" s="104"/>
      <c r="C43" s="107"/>
      <c r="D43" s="92"/>
      <c r="E43" s="66"/>
      <c r="F43" s="92"/>
      <c r="G43" s="92"/>
    </row>
    <row r="44" spans="1:7" ht="14.25">
      <c r="A44" s="92"/>
      <c r="B44" s="104"/>
      <c r="C44" s="107"/>
      <c r="D44" s="92"/>
      <c r="E44" s="66"/>
      <c r="F44" s="92"/>
      <c r="G44" s="92"/>
    </row>
    <row r="45" spans="1:7" ht="14.25">
      <c r="A45" s="92"/>
      <c r="B45" s="104"/>
      <c r="C45" s="107"/>
      <c r="D45" s="92"/>
      <c r="E45" s="66"/>
      <c r="F45" s="92"/>
      <c r="G45" s="92"/>
    </row>
    <row r="46" spans="1:7" ht="14.25">
      <c r="A46" s="92"/>
      <c r="B46" s="104"/>
      <c r="C46" s="107"/>
      <c r="D46" s="92"/>
      <c r="E46" s="66"/>
      <c r="F46" s="92"/>
      <c r="G46" s="92"/>
    </row>
    <row r="47" spans="1:7" ht="14.25">
      <c r="A47" s="92"/>
      <c r="B47" s="104"/>
      <c r="C47" s="107"/>
      <c r="D47" s="92"/>
      <c r="E47" s="66"/>
      <c r="F47" s="92"/>
      <c r="G47" s="92"/>
    </row>
    <row r="48" spans="1:7" ht="14.25">
      <c r="A48" s="92"/>
      <c r="B48" s="104"/>
      <c r="C48" s="107"/>
      <c r="D48" s="92"/>
      <c r="E48" s="66"/>
      <c r="F48" s="92"/>
      <c r="G48" s="92"/>
    </row>
    <row r="49" spans="1:7" ht="14.25">
      <c r="A49" s="92"/>
      <c r="B49" s="104"/>
      <c r="C49" s="107"/>
      <c r="D49" s="92"/>
      <c r="E49" s="66"/>
      <c r="F49" s="92"/>
      <c r="G49" s="92"/>
    </row>
    <row r="50" spans="1:7" ht="14.25">
      <c r="A50" s="92"/>
      <c r="B50" s="104"/>
      <c r="C50" s="107"/>
      <c r="D50" s="92"/>
      <c r="E50" s="66"/>
      <c r="F50" s="92"/>
      <c r="G50" s="92"/>
    </row>
    <row r="51" spans="1:7" ht="14.25">
      <c r="A51" s="92"/>
      <c r="B51" s="104"/>
      <c r="C51" s="107"/>
      <c r="D51" s="92"/>
      <c r="E51" s="66"/>
      <c r="F51" s="92"/>
      <c r="G51" s="92"/>
    </row>
    <row r="52" spans="1:7" ht="14.25">
      <c r="A52" s="92"/>
      <c r="B52" s="104"/>
      <c r="C52" s="107"/>
      <c r="D52" s="92"/>
      <c r="E52" s="66"/>
      <c r="F52" s="92"/>
      <c r="G52" s="92"/>
    </row>
    <row r="53" spans="1:7" ht="14.25">
      <c r="A53" s="92"/>
      <c r="B53" s="104"/>
      <c r="C53" s="107"/>
      <c r="D53" s="92"/>
      <c r="E53" s="66"/>
      <c r="F53" s="92"/>
      <c r="G53" s="92"/>
    </row>
    <row r="54" spans="1:7" ht="14.25">
      <c r="A54" s="92"/>
      <c r="B54" s="104"/>
      <c r="C54" s="107"/>
      <c r="D54" s="92"/>
      <c r="E54" s="66"/>
      <c r="F54" s="92"/>
      <c r="G54" s="92"/>
    </row>
    <row r="55" spans="1:7" ht="14.25">
      <c r="A55" s="92"/>
      <c r="B55" s="104"/>
      <c r="C55" s="107"/>
      <c r="D55" s="92"/>
      <c r="E55" s="66"/>
      <c r="F55" s="92"/>
      <c r="G55" s="92"/>
    </row>
    <row r="56" spans="1:7" ht="14.25">
      <c r="A56" s="92"/>
      <c r="B56" s="104"/>
      <c r="C56" s="107"/>
      <c r="D56" s="92"/>
      <c r="E56" s="66"/>
      <c r="F56" s="92"/>
      <c r="G56" s="92"/>
    </row>
    <row r="57" spans="1:7" ht="14.25">
      <c r="A57" s="92"/>
      <c r="B57" s="104"/>
      <c r="C57" s="107"/>
      <c r="D57" s="92"/>
      <c r="E57" s="66"/>
      <c r="F57" s="92"/>
      <c r="G57" s="92"/>
    </row>
    <row r="58" spans="1:7" ht="14.25">
      <c r="A58" s="92"/>
      <c r="B58" s="104"/>
      <c r="C58" s="107"/>
      <c r="D58" s="92"/>
      <c r="E58" s="66"/>
      <c r="F58" s="92"/>
      <c r="G58" s="92"/>
    </row>
    <row r="59" spans="1:7" ht="14.25">
      <c r="A59" s="92"/>
      <c r="B59" s="104"/>
      <c r="C59" s="107"/>
      <c r="D59" s="92"/>
      <c r="E59" s="66"/>
      <c r="F59" s="92"/>
      <c r="G59" s="92"/>
    </row>
    <row r="60" spans="1:7" ht="14.25">
      <c r="A60" s="92"/>
      <c r="B60" s="104"/>
      <c r="C60" s="107"/>
      <c r="D60" s="92"/>
      <c r="E60" s="66"/>
      <c r="F60" s="92"/>
      <c r="G60" s="92"/>
    </row>
    <row r="61" spans="1:7" ht="14.25">
      <c r="A61" s="92"/>
      <c r="B61" s="104"/>
      <c r="C61" s="107"/>
      <c r="D61" s="92"/>
      <c r="E61" s="66"/>
      <c r="F61" s="92"/>
      <c r="G61" s="92"/>
    </row>
    <row r="62" spans="1:7" ht="14.25">
      <c r="A62" s="92"/>
      <c r="B62" s="104"/>
      <c r="C62" s="107"/>
      <c r="D62" s="92"/>
      <c r="E62" s="66"/>
      <c r="F62" s="92"/>
      <c r="G62" s="92"/>
    </row>
    <row r="63" spans="1:7" ht="14.25">
      <c r="A63" s="92"/>
      <c r="B63" s="104"/>
      <c r="C63" s="107"/>
      <c r="D63" s="92"/>
      <c r="E63" s="66"/>
      <c r="F63" s="92"/>
      <c r="G63" s="92"/>
    </row>
    <row r="64" spans="1:7" ht="14.25">
      <c r="A64" s="92"/>
      <c r="B64" s="104"/>
      <c r="C64" s="107"/>
      <c r="D64" s="92"/>
      <c r="E64" s="66"/>
      <c r="F64" s="92"/>
      <c r="G64" s="92"/>
    </row>
    <row r="65" spans="1:7" ht="14.25">
      <c r="A65" s="92"/>
      <c r="B65" s="104"/>
      <c r="C65" s="107"/>
      <c r="D65" s="92"/>
      <c r="E65" s="66"/>
      <c r="F65" s="92"/>
      <c r="G65" s="92"/>
    </row>
    <row r="66" spans="1:7" ht="14.25">
      <c r="A66" s="92"/>
      <c r="B66" s="104"/>
      <c r="C66" s="107"/>
      <c r="D66" s="92"/>
      <c r="E66" s="66"/>
      <c r="F66" s="92"/>
      <c r="G66" s="92"/>
    </row>
    <row r="67" spans="1:7" ht="14.25">
      <c r="A67" s="92"/>
      <c r="B67" s="104"/>
      <c r="C67" s="107"/>
      <c r="D67" s="92"/>
      <c r="E67" s="66"/>
      <c r="F67" s="92"/>
      <c r="G67" s="92"/>
    </row>
    <row r="68" spans="1:7" ht="14.25">
      <c r="A68" s="92"/>
      <c r="B68" s="104"/>
      <c r="C68" s="107"/>
      <c r="D68" s="92"/>
      <c r="E68" s="66"/>
      <c r="F68" s="92"/>
      <c r="G68" s="92"/>
    </row>
    <row r="69" spans="1:7" ht="14.25">
      <c r="A69" s="92"/>
      <c r="B69" s="104"/>
      <c r="C69" s="107"/>
      <c r="D69" s="92"/>
      <c r="E69" s="66"/>
      <c r="F69" s="92"/>
      <c r="G69" s="92"/>
    </row>
    <row r="70" spans="1:7" ht="14.25">
      <c r="A70" s="92"/>
      <c r="B70" s="104"/>
      <c r="C70" s="107"/>
      <c r="D70" s="92"/>
      <c r="E70" s="66"/>
      <c r="F70" s="92"/>
      <c r="G70" s="92"/>
    </row>
    <row r="71" spans="1:7" ht="14.25">
      <c r="A71" s="92"/>
      <c r="B71" s="104"/>
      <c r="C71" s="107"/>
      <c r="D71" s="92"/>
      <c r="E71" s="66"/>
      <c r="F71" s="92"/>
      <c r="G71" s="92"/>
    </row>
    <row r="72" spans="1:7" ht="14.25">
      <c r="A72" s="92"/>
      <c r="B72" s="104"/>
      <c r="C72" s="107"/>
      <c r="D72" s="92"/>
      <c r="E72" s="66"/>
      <c r="F72" s="92"/>
      <c r="G72" s="92"/>
    </row>
    <row r="73" spans="1:7" ht="14.25">
      <c r="A73" s="92"/>
      <c r="B73" s="104"/>
      <c r="C73" s="107"/>
      <c r="D73" s="92"/>
      <c r="E73" s="66"/>
      <c r="F73" s="92"/>
      <c r="G73" s="92"/>
    </row>
    <row r="74" spans="1:7" ht="14.25">
      <c r="A74" s="92"/>
      <c r="B74" s="104"/>
      <c r="C74" s="107"/>
      <c r="D74" s="92"/>
      <c r="E74" s="66"/>
      <c r="F74" s="92"/>
      <c r="G74" s="92"/>
    </row>
    <row r="75" spans="1:7" ht="14.25">
      <c r="A75" s="92"/>
      <c r="B75" s="104"/>
      <c r="C75" s="107"/>
      <c r="D75" s="92"/>
      <c r="E75" s="66"/>
      <c r="F75" s="92"/>
      <c r="G75" s="92"/>
    </row>
    <row r="76" spans="1:7" ht="14.25">
      <c r="A76" s="92"/>
      <c r="B76" s="104"/>
      <c r="C76" s="107"/>
      <c r="D76" s="92"/>
      <c r="E76" s="66"/>
      <c r="F76" s="92"/>
      <c r="G76" s="92"/>
    </row>
    <row r="77" spans="1:7" ht="14.25">
      <c r="A77" s="92"/>
      <c r="B77" s="104"/>
      <c r="C77" s="107"/>
      <c r="D77" s="92"/>
      <c r="E77" s="66"/>
      <c r="F77" s="92"/>
      <c r="G77" s="92"/>
    </row>
    <row r="78" spans="1:7" ht="14.25">
      <c r="A78" s="92"/>
      <c r="B78" s="104"/>
      <c r="C78" s="107"/>
      <c r="D78" s="92"/>
      <c r="E78" s="66"/>
      <c r="F78" s="92"/>
      <c r="G78" s="92"/>
    </row>
    <row r="79" spans="1:7" ht="14.25">
      <c r="A79" s="92"/>
      <c r="B79" s="104"/>
      <c r="C79" s="107"/>
      <c r="D79" s="92"/>
      <c r="E79" s="66"/>
      <c r="F79" s="92"/>
      <c r="G79" s="92"/>
    </row>
    <row r="80" spans="1:7" ht="14.25">
      <c r="A80" s="92"/>
      <c r="B80" s="104"/>
      <c r="C80" s="107"/>
      <c r="D80" s="92"/>
      <c r="E80" s="66"/>
      <c r="F80" s="92"/>
      <c r="G80" s="92"/>
    </row>
    <row r="81" spans="1:7" ht="14.25">
      <c r="A81" s="92"/>
      <c r="B81" s="104"/>
      <c r="C81" s="107"/>
      <c r="D81" s="92"/>
      <c r="E81" s="66"/>
      <c r="F81" s="92"/>
      <c r="G81" s="92"/>
    </row>
    <row r="82" spans="1:7" ht="14.25">
      <c r="A82" s="92"/>
      <c r="B82" s="104"/>
      <c r="C82" s="107"/>
      <c r="D82" s="92"/>
      <c r="E82" s="66"/>
      <c r="F82" s="92"/>
      <c r="G82" s="92"/>
    </row>
    <row r="83" spans="1:7" ht="14.25">
      <c r="A83" s="92"/>
      <c r="B83" s="104"/>
      <c r="C83" s="107"/>
      <c r="D83" s="92"/>
      <c r="E83" s="66"/>
      <c r="F83" s="92"/>
      <c r="G83" s="92"/>
    </row>
    <row r="84" spans="1:7" ht="14.25">
      <c r="A84" s="92"/>
      <c r="B84" s="104"/>
      <c r="C84" s="107"/>
      <c r="D84" s="92"/>
      <c r="E84" s="66"/>
      <c r="F84" s="92"/>
      <c r="G84" s="92"/>
    </row>
    <row r="85" spans="1:7" ht="14.25">
      <c r="A85" s="92"/>
      <c r="B85" s="104"/>
      <c r="C85" s="107"/>
      <c r="D85" s="92"/>
      <c r="E85" s="66"/>
      <c r="F85" s="92"/>
      <c r="G85" s="92"/>
    </row>
    <row r="86" spans="1:7" ht="14.25">
      <c r="A86" s="92"/>
      <c r="B86" s="104"/>
      <c r="C86" s="107"/>
      <c r="D86" s="92"/>
      <c r="E86" s="66"/>
      <c r="F86" s="92"/>
      <c r="G86" s="92"/>
    </row>
    <row r="87" ht="14.25">
      <c r="E87" s="66"/>
    </row>
    <row r="88" ht="14.25">
      <c r="E88" s="66"/>
    </row>
    <row r="89" ht="14.25">
      <c r="E89" s="66"/>
    </row>
    <row r="90" ht="14.25">
      <c r="E90" s="66"/>
    </row>
    <row r="91" ht="14.25">
      <c r="E91" s="66"/>
    </row>
    <row r="92" ht="14.25">
      <c r="E92" s="66"/>
    </row>
    <row r="93" ht="14.25">
      <c r="E93" s="66"/>
    </row>
    <row r="94" ht="14.25">
      <c r="E94" s="66"/>
    </row>
    <row r="95" ht="14.25">
      <c r="E95" s="66"/>
    </row>
    <row r="96" ht="14.25">
      <c r="E96" s="66"/>
    </row>
    <row r="97" ht="14.25">
      <c r="E97" s="66"/>
    </row>
    <row r="98" ht="14.25">
      <c r="E98" s="66"/>
    </row>
    <row r="99" ht="14.25">
      <c r="E99" s="66"/>
    </row>
    <row r="100" ht="14.25">
      <c r="E100" s="66"/>
    </row>
    <row r="101" ht="14.25">
      <c r="E101" s="66"/>
    </row>
    <row r="102" ht="14.25">
      <c r="E102" s="66"/>
    </row>
    <row r="103" ht="14.25">
      <c r="E103" s="66"/>
    </row>
    <row r="104" ht="14.25">
      <c r="E104" s="66"/>
    </row>
    <row r="105" ht="14.25">
      <c r="E105" s="66"/>
    </row>
    <row r="106" ht="14.25">
      <c r="E106" s="66"/>
    </row>
    <row r="107" ht="14.25">
      <c r="E107" s="66"/>
    </row>
    <row r="108" ht="14.25">
      <c r="E108" s="66"/>
    </row>
    <row r="109" ht="14.25">
      <c r="E109" s="66"/>
    </row>
    <row r="110" ht="14.25">
      <c r="E110" s="66"/>
    </row>
    <row r="111" ht="14.25">
      <c r="E111" s="66"/>
    </row>
    <row r="112" ht="14.25">
      <c r="E112" s="66"/>
    </row>
  </sheetData>
  <sheetProtection/>
  <printOptions/>
  <pageMargins left="1.1023622047244095" right="0.5118110236220472" top="0.6299212598425197" bottom="0.5118110236220472" header="0.1968503937007874" footer="0.31496062992125984"/>
  <pageSetup horizontalDpi="600" verticalDpi="600" orientation="portrait" paperSize="9" r:id="rId1"/>
  <headerFooter>
    <oddHeader>&amp;L&amp;"Arial Narrow,Krepko"&amp;12Klima 2000  d.o.o&amp;"-,Običajno"&amp;9
&amp;"Arial Narrow,Navadno"Podjetje za projektiranje in investitorski inženiring</oddHeader>
    <oddFooter>&amp;C&amp;9Filtracija Avče&amp;R&amp;11 4.4.28/&amp;P</oddFooter>
  </headerFooter>
</worksheet>
</file>

<file path=xl/worksheets/sheet8.xml><?xml version="1.0" encoding="utf-8"?>
<worksheet xmlns="http://schemas.openxmlformats.org/spreadsheetml/2006/main" xmlns:r="http://schemas.openxmlformats.org/officeDocument/2006/relationships">
  <dimension ref="A1:O48"/>
  <sheetViews>
    <sheetView view="pageBreakPreview" zoomScaleSheetLayoutView="100" zoomScalePageLayoutView="150" workbookViewId="0" topLeftCell="A39">
      <selection activeCell="B29" sqref="B29"/>
    </sheetView>
  </sheetViews>
  <sheetFormatPr defaultColWidth="9.00390625" defaultRowHeight="12.75"/>
  <cols>
    <col min="1" max="1" width="4.00390625" style="2" customWidth="1"/>
    <col min="2" max="2" width="44.625" style="9" customWidth="1"/>
    <col min="3" max="3" width="0.875" style="1" customWidth="1"/>
    <col min="4" max="4" width="5.375" style="2" customWidth="1"/>
    <col min="5" max="5" width="8.625" style="2" customWidth="1"/>
    <col min="6" max="7" width="11.375" style="2" customWidth="1"/>
    <col min="8" max="11" width="9.125" style="63" hidden="1" customWidth="1"/>
    <col min="12" max="16384" width="9.125" style="2" customWidth="1"/>
  </cols>
  <sheetData>
    <row r="1" spans="1:11" s="124" customFormat="1" ht="14.25">
      <c r="A1" s="3" t="s">
        <v>300</v>
      </c>
      <c r="B1" s="120"/>
      <c r="C1" s="121"/>
      <c r="D1" s="4"/>
      <c r="E1" s="5"/>
      <c r="F1" s="5"/>
      <c r="G1" s="6"/>
      <c r="H1" s="152"/>
      <c r="I1" s="152"/>
      <c r="J1" s="152"/>
      <c r="K1" s="152"/>
    </row>
    <row r="2" spans="1:11" s="7" customFormat="1" ht="14.25">
      <c r="A2" s="36"/>
      <c r="B2" s="37"/>
      <c r="C2" s="38"/>
      <c r="D2" s="39"/>
      <c r="E2" s="40"/>
      <c r="F2" s="40"/>
      <c r="G2" s="41"/>
      <c r="H2" s="216"/>
      <c r="I2" s="216"/>
      <c r="J2" s="216"/>
      <c r="K2" s="216"/>
    </row>
    <row r="3" spans="1:7" s="157" customFormat="1" ht="216.75">
      <c r="A3" s="94"/>
      <c r="B3" s="201" t="s">
        <v>80</v>
      </c>
      <c r="C3" s="95"/>
      <c r="D3" s="96"/>
      <c r="E3" s="96"/>
      <c r="F3" s="202"/>
      <c r="G3" s="202"/>
    </row>
    <row r="4" spans="1:11" s="7" customFormat="1" ht="15" thickBot="1">
      <c r="A4" s="42"/>
      <c r="B4" s="43"/>
      <c r="C4" s="44"/>
      <c r="D4" s="45"/>
      <c r="E4" s="46"/>
      <c r="F4" s="46"/>
      <c r="G4" s="47"/>
      <c r="H4" s="216"/>
      <c r="I4" s="216"/>
      <c r="J4" s="216"/>
      <c r="K4" s="216"/>
    </row>
    <row r="5" spans="1:11" s="8" customFormat="1" ht="12.75">
      <c r="A5" s="26" t="s">
        <v>10</v>
      </c>
      <c r="B5" s="27" t="s">
        <v>11</v>
      </c>
      <c r="C5" s="28"/>
      <c r="D5" s="29" t="s">
        <v>5</v>
      </c>
      <c r="E5" s="30" t="s">
        <v>6</v>
      </c>
      <c r="F5" s="30" t="s">
        <v>7</v>
      </c>
      <c r="G5" s="31" t="s">
        <v>8</v>
      </c>
      <c r="H5" s="35"/>
      <c r="I5" s="35"/>
      <c r="J5" s="35"/>
      <c r="K5" s="35"/>
    </row>
    <row r="6" spans="1:7" ht="6.75" customHeight="1">
      <c r="A6" s="92"/>
      <c r="B6" s="104"/>
      <c r="C6" s="107"/>
      <c r="D6" s="92"/>
      <c r="E6" s="92"/>
      <c r="F6" s="92"/>
      <c r="G6" s="92"/>
    </row>
    <row r="7" spans="1:15" s="23" customFormat="1" ht="38.25" hidden="1">
      <c r="A7" s="21"/>
      <c r="B7" s="85" t="s">
        <v>128</v>
      </c>
      <c r="C7" s="25"/>
      <c r="D7" s="83"/>
      <c r="E7" s="33"/>
      <c r="G7" s="24"/>
      <c r="H7" s="65"/>
      <c r="I7" s="71">
        <v>64.59</v>
      </c>
      <c r="J7" s="71">
        <f>D7*I7</f>
        <v>0</v>
      </c>
      <c r="K7" s="214">
        <f>D7*3</f>
        <v>0</v>
      </c>
      <c r="M7" s="71"/>
      <c r="N7" s="71"/>
      <c r="O7" s="190"/>
    </row>
    <row r="8" spans="1:12" s="23" customFormat="1" ht="38.25" hidden="1">
      <c r="A8" s="21"/>
      <c r="B8" s="85" t="s">
        <v>129</v>
      </c>
      <c r="C8" s="25"/>
      <c r="D8" s="83"/>
      <c r="E8" s="48"/>
      <c r="F8" s="48"/>
      <c r="G8" s="48"/>
      <c r="H8" s="73"/>
      <c r="I8" s="71">
        <v>42.91</v>
      </c>
      <c r="J8" s="71">
        <f>D8*I8</f>
        <v>0</v>
      </c>
      <c r="K8" s="214">
        <f>D8*1</f>
        <v>0</v>
      </c>
      <c r="L8" s="71"/>
    </row>
    <row r="9" spans="1:11" s="23" customFormat="1" ht="103.5" customHeight="1">
      <c r="A9" s="98">
        <v>3</v>
      </c>
      <c r="B9" s="72" t="s">
        <v>266</v>
      </c>
      <c r="C9" s="22"/>
      <c r="D9" s="82"/>
      <c r="E9" s="32"/>
      <c r="F9" s="61"/>
      <c r="G9" s="24"/>
      <c r="H9" s="65"/>
      <c r="I9" s="71"/>
      <c r="J9" s="71">
        <v>223.4</v>
      </c>
      <c r="K9" s="66"/>
    </row>
    <row r="10" spans="1:11" s="23" customFormat="1" ht="54">
      <c r="A10" s="21"/>
      <c r="B10" s="85" t="s">
        <v>224</v>
      </c>
      <c r="C10" s="22"/>
      <c r="D10" s="83">
        <v>1</v>
      </c>
      <c r="E10" s="33"/>
      <c r="G10" s="24"/>
      <c r="H10" s="66"/>
      <c r="I10" s="71">
        <v>76.3</v>
      </c>
      <c r="J10" s="71">
        <f aca="true" t="shared" si="0" ref="J10:J21">D10*I10</f>
        <v>76.3</v>
      </c>
      <c r="K10" s="214">
        <f>D10*4</f>
        <v>4</v>
      </c>
    </row>
    <row r="11" spans="1:11" s="66" customFormat="1" ht="12.75">
      <c r="A11" s="67"/>
      <c r="B11" s="85" t="s">
        <v>179</v>
      </c>
      <c r="C11" s="64"/>
      <c r="D11" s="83">
        <v>3</v>
      </c>
      <c r="E11" s="212"/>
      <c r="G11" s="65"/>
      <c r="H11" s="65"/>
      <c r="I11" s="71">
        <v>20.85</v>
      </c>
      <c r="J11" s="71">
        <f t="shared" si="0"/>
        <v>62.550000000000004</v>
      </c>
      <c r="K11" s="214">
        <f>D11*1</f>
        <v>3</v>
      </c>
    </row>
    <row r="12" spans="1:11" s="23" customFormat="1" ht="41.25">
      <c r="A12" s="21"/>
      <c r="B12" s="85" t="s">
        <v>126</v>
      </c>
      <c r="C12" s="22"/>
      <c r="D12" s="83">
        <v>1</v>
      </c>
      <c r="E12" s="33"/>
      <c r="G12" s="24"/>
      <c r="H12" s="65"/>
      <c r="I12" s="71">
        <v>95.79</v>
      </c>
      <c r="J12" s="71">
        <f t="shared" si="0"/>
        <v>95.79</v>
      </c>
      <c r="K12" s="214">
        <f>D12*4</f>
        <v>4</v>
      </c>
    </row>
    <row r="13" spans="1:11" s="23" customFormat="1" ht="25.5">
      <c r="A13" s="21"/>
      <c r="B13" s="85" t="s">
        <v>226</v>
      </c>
      <c r="C13" s="25"/>
      <c r="D13" s="83">
        <v>1</v>
      </c>
      <c r="E13" s="33"/>
      <c r="G13" s="24"/>
      <c r="H13" s="65"/>
      <c r="I13" s="71">
        <v>21.9</v>
      </c>
      <c r="J13" s="71">
        <f t="shared" si="0"/>
        <v>21.9</v>
      </c>
      <c r="K13" s="214">
        <f>D13*3</f>
        <v>3</v>
      </c>
    </row>
    <row r="14" spans="1:11" s="23" customFormat="1" ht="25.5">
      <c r="A14" s="21"/>
      <c r="B14" s="85" t="s">
        <v>132</v>
      </c>
      <c r="C14" s="25"/>
      <c r="D14" s="83">
        <v>2</v>
      </c>
      <c r="E14" s="33"/>
      <c r="G14" s="24"/>
      <c r="H14" s="65"/>
      <c r="I14" s="71">
        <v>21.9</v>
      </c>
      <c r="J14" s="71">
        <f t="shared" si="0"/>
        <v>43.8</v>
      </c>
      <c r="K14" s="214">
        <f>D14*3</f>
        <v>6</v>
      </c>
    </row>
    <row r="15" spans="1:11" s="23" customFormat="1" ht="25.5">
      <c r="A15" s="21"/>
      <c r="B15" s="85" t="s">
        <v>138</v>
      </c>
      <c r="C15" s="25"/>
      <c r="D15" s="83">
        <v>1</v>
      </c>
      <c r="E15" s="33"/>
      <c r="G15" s="24"/>
      <c r="H15" s="65"/>
      <c r="I15" s="71">
        <v>22.91</v>
      </c>
      <c r="J15" s="71">
        <f t="shared" si="0"/>
        <v>22.91</v>
      </c>
      <c r="K15" s="214">
        <f>D15*3</f>
        <v>3</v>
      </c>
    </row>
    <row r="16" spans="1:11" s="23" customFormat="1" ht="25.5">
      <c r="A16" s="21"/>
      <c r="B16" s="85" t="s">
        <v>133</v>
      </c>
      <c r="C16" s="25"/>
      <c r="D16" s="83">
        <v>4</v>
      </c>
      <c r="E16" s="33"/>
      <c r="G16" s="24"/>
      <c r="H16" s="65"/>
      <c r="I16" s="71">
        <v>7.7</v>
      </c>
      <c r="J16" s="71">
        <f t="shared" si="0"/>
        <v>30.8</v>
      </c>
      <c r="K16" s="214">
        <f>D16*1</f>
        <v>4</v>
      </c>
    </row>
    <row r="17" spans="1:11" s="23" customFormat="1" ht="25.5">
      <c r="A17" s="21"/>
      <c r="B17" s="85" t="s">
        <v>134</v>
      </c>
      <c r="C17" s="25"/>
      <c r="D17" s="83">
        <v>1</v>
      </c>
      <c r="E17" s="33"/>
      <c r="G17" s="24"/>
      <c r="H17" s="65"/>
      <c r="I17" s="71">
        <v>7.7</v>
      </c>
      <c r="J17" s="71">
        <f t="shared" si="0"/>
        <v>7.7</v>
      </c>
      <c r="K17" s="214">
        <f>D17*1</f>
        <v>1</v>
      </c>
    </row>
    <row r="18" spans="1:11" s="23" customFormat="1" ht="25.5">
      <c r="A18" s="21"/>
      <c r="B18" s="85" t="s">
        <v>135</v>
      </c>
      <c r="C18" s="25"/>
      <c r="D18" s="83">
        <v>2</v>
      </c>
      <c r="E18" s="33"/>
      <c r="G18" s="24"/>
      <c r="H18" s="65"/>
      <c r="I18" s="71">
        <v>7.7</v>
      </c>
      <c r="J18" s="71">
        <f t="shared" si="0"/>
        <v>15.4</v>
      </c>
      <c r="K18" s="214">
        <f>D18*1</f>
        <v>2</v>
      </c>
    </row>
    <row r="19" spans="1:11" s="23" customFormat="1" ht="25.5">
      <c r="A19" s="21"/>
      <c r="B19" s="85" t="s">
        <v>136</v>
      </c>
      <c r="C19" s="25"/>
      <c r="D19" s="83">
        <v>2</v>
      </c>
      <c r="E19" s="33"/>
      <c r="G19" s="24"/>
      <c r="H19" s="65"/>
      <c r="I19" s="71">
        <v>7.7</v>
      </c>
      <c r="J19" s="71">
        <f t="shared" si="0"/>
        <v>15.4</v>
      </c>
      <c r="K19" s="214">
        <f>D19*1</f>
        <v>2</v>
      </c>
    </row>
    <row r="20" spans="1:15" s="23" customFormat="1" ht="25.5">
      <c r="A20" s="21"/>
      <c r="B20" s="85" t="s">
        <v>127</v>
      </c>
      <c r="C20" s="25"/>
      <c r="D20" s="83">
        <v>1</v>
      </c>
      <c r="E20" s="77"/>
      <c r="G20" s="24"/>
      <c r="H20" s="65"/>
      <c r="I20" s="71">
        <v>22.89</v>
      </c>
      <c r="J20" s="71">
        <f t="shared" si="0"/>
        <v>22.89</v>
      </c>
      <c r="K20" s="214">
        <f>D20*2</f>
        <v>2</v>
      </c>
      <c r="M20" s="71"/>
      <c r="N20" s="71"/>
      <c r="O20" s="190"/>
    </row>
    <row r="21" spans="1:11" s="23" customFormat="1" ht="25.5">
      <c r="A21" s="21"/>
      <c r="B21" s="85" t="s">
        <v>225</v>
      </c>
      <c r="C21" s="25"/>
      <c r="D21" s="83">
        <v>1</v>
      </c>
      <c r="E21" s="33"/>
      <c r="G21" s="24"/>
      <c r="H21" s="24"/>
      <c r="I21" s="71">
        <v>43.98</v>
      </c>
      <c r="J21" s="71">
        <f t="shared" si="0"/>
        <v>43.98</v>
      </c>
      <c r="K21" s="190">
        <f>D21*4</f>
        <v>4</v>
      </c>
    </row>
    <row r="22" spans="1:11" s="23" customFormat="1" ht="38.25">
      <c r="A22" s="21"/>
      <c r="B22" s="70" t="s">
        <v>180</v>
      </c>
      <c r="C22" s="83">
        <v>1</v>
      </c>
      <c r="D22" s="83">
        <v>1</v>
      </c>
      <c r="E22" s="48"/>
      <c r="F22" s="48"/>
      <c r="G22" s="48"/>
      <c r="I22" s="71">
        <v>68.75</v>
      </c>
      <c r="J22" s="71">
        <f aca="true" t="shared" si="1" ref="J22:J29">D22*I22</f>
        <v>68.75</v>
      </c>
      <c r="K22" s="190">
        <f>D22*2</f>
        <v>2</v>
      </c>
    </row>
    <row r="23" spans="1:11" s="91" customFormat="1" ht="38.25">
      <c r="A23" s="98"/>
      <c r="B23" s="85" t="s">
        <v>264</v>
      </c>
      <c r="C23" s="109"/>
      <c r="D23" s="83">
        <v>1</v>
      </c>
      <c r="E23" s="77"/>
      <c r="F23" s="145"/>
      <c r="G23" s="77"/>
      <c r="H23" s="73"/>
      <c r="I23" s="71">
        <v>30.25</v>
      </c>
      <c r="J23" s="71">
        <f t="shared" si="1"/>
        <v>30.25</v>
      </c>
      <c r="K23" s="214">
        <f>D23*1.5</f>
        <v>1.5</v>
      </c>
    </row>
    <row r="24" spans="1:11" s="23" customFormat="1" ht="63.75">
      <c r="A24" s="21"/>
      <c r="B24" s="85" t="s">
        <v>131</v>
      </c>
      <c r="C24" s="25"/>
      <c r="D24" s="83">
        <v>1</v>
      </c>
      <c r="E24" s="77"/>
      <c r="H24" s="71"/>
      <c r="I24" s="71">
        <v>289.64</v>
      </c>
      <c r="J24" s="71">
        <f t="shared" si="1"/>
        <v>289.64</v>
      </c>
      <c r="K24" s="214">
        <f>D24*4</f>
        <v>4</v>
      </c>
    </row>
    <row r="25" spans="1:11" s="23" customFormat="1" ht="38.25">
      <c r="A25" s="21"/>
      <c r="B25" s="85" t="s">
        <v>227</v>
      </c>
      <c r="C25" s="68"/>
      <c r="D25" s="83">
        <v>1</v>
      </c>
      <c r="E25" s="77"/>
      <c r="F25" s="48"/>
      <c r="H25" s="71"/>
      <c r="I25" s="71">
        <v>77.2</v>
      </c>
      <c r="J25" s="71">
        <f t="shared" si="1"/>
        <v>77.2</v>
      </c>
      <c r="K25" s="214">
        <f>D25*5</f>
        <v>5</v>
      </c>
    </row>
    <row r="26" spans="1:11" s="91" customFormat="1" ht="63.75">
      <c r="A26" s="98"/>
      <c r="B26" s="227" t="s">
        <v>262</v>
      </c>
      <c r="C26" s="109"/>
      <c r="D26" s="83">
        <v>1</v>
      </c>
      <c r="E26" s="77"/>
      <c r="F26" s="145"/>
      <c r="G26" s="74"/>
      <c r="H26" s="24"/>
      <c r="I26" s="71">
        <v>624.3</v>
      </c>
      <c r="J26" s="71">
        <f t="shared" si="1"/>
        <v>624.3</v>
      </c>
      <c r="K26" s="190">
        <f>D26*6</f>
        <v>6</v>
      </c>
    </row>
    <row r="27" spans="1:15" s="66" customFormat="1" ht="38.25">
      <c r="A27" s="67"/>
      <c r="B27" s="85" t="s">
        <v>260</v>
      </c>
      <c r="C27" s="68"/>
      <c r="D27" s="83">
        <v>1</v>
      </c>
      <c r="E27" s="48"/>
      <c r="F27" s="48"/>
      <c r="G27" s="48"/>
      <c r="H27" s="65"/>
      <c r="I27" s="71">
        <v>49.5</v>
      </c>
      <c r="J27" s="71">
        <f>D27*I27</f>
        <v>49.5</v>
      </c>
      <c r="K27" s="214">
        <f>D27*5</f>
        <v>5</v>
      </c>
      <c r="L27" s="71"/>
      <c r="M27" s="71"/>
      <c r="N27" s="71"/>
      <c r="O27" s="190"/>
    </row>
    <row r="28" spans="1:15" s="66" customFormat="1" ht="38.25">
      <c r="A28" s="67"/>
      <c r="B28" s="85" t="s">
        <v>261</v>
      </c>
      <c r="C28" s="68"/>
      <c r="D28" s="83">
        <v>1</v>
      </c>
      <c r="E28" s="23"/>
      <c r="F28" s="24"/>
      <c r="G28" s="24"/>
      <c r="H28" s="65"/>
      <c r="I28" s="71">
        <v>204</v>
      </c>
      <c r="J28" s="71">
        <f>D28*I28</f>
        <v>204</v>
      </c>
      <c r="K28" s="214">
        <f>D28*5</f>
        <v>5</v>
      </c>
      <c r="L28" s="71"/>
      <c r="M28" s="71"/>
      <c r="N28" s="71"/>
      <c r="O28" s="190"/>
    </row>
    <row r="29" spans="1:11" s="66" customFormat="1" ht="66" customHeight="1">
      <c r="A29" s="67"/>
      <c r="B29" s="90" t="s">
        <v>263</v>
      </c>
      <c r="C29" s="68"/>
      <c r="D29" s="83">
        <v>1</v>
      </c>
      <c r="E29" s="33"/>
      <c r="F29" s="23"/>
      <c r="G29" s="24"/>
      <c r="H29" s="65"/>
      <c r="I29" s="71">
        <v>264.5</v>
      </c>
      <c r="J29" s="71">
        <f t="shared" si="1"/>
        <v>264.5</v>
      </c>
      <c r="K29" s="190">
        <f>D29*5</f>
        <v>5</v>
      </c>
    </row>
    <row r="30" spans="1:11" s="23" customFormat="1" ht="43.5" customHeight="1">
      <c r="A30" s="21"/>
      <c r="B30" s="85" t="s">
        <v>304</v>
      </c>
      <c r="C30" s="22"/>
      <c r="D30" s="83">
        <v>2</v>
      </c>
      <c r="E30" s="33"/>
      <c r="G30" s="24"/>
      <c r="H30" s="24"/>
      <c r="I30" s="71">
        <v>46.03</v>
      </c>
      <c r="J30" s="71">
        <f aca="true" t="shared" si="2" ref="J30:J39">D30*I30</f>
        <v>92.06</v>
      </c>
      <c r="K30" s="190">
        <f>D30*2</f>
        <v>4</v>
      </c>
    </row>
    <row r="31" spans="1:12" s="23" customFormat="1" ht="38.25">
      <c r="A31" s="21"/>
      <c r="B31" s="85" t="s">
        <v>130</v>
      </c>
      <c r="C31" s="22"/>
      <c r="D31" s="83">
        <v>1</v>
      </c>
      <c r="E31" s="77"/>
      <c r="G31" s="24"/>
      <c r="H31" s="65"/>
      <c r="I31" s="71">
        <v>8.13</v>
      </c>
      <c r="J31" s="71">
        <f t="shared" si="2"/>
        <v>8.13</v>
      </c>
      <c r="K31" s="71"/>
      <c r="L31" s="189"/>
    </row>
    <row r="32" spans="1:11" s="23" customFormat="1" ht="51">
      <c r="A32" s="21"/>
      <c r="B32" s="85" t="s">
        <v>57</v>
      </c>
      <c r="C32" s="25"/>
      <c r="D32" s="83">
        <v>1</v>
      </c>
      <c r="E32" s="48"/>
      <c r="F32" s="48"/>
      <c r="G32" s="48"/>
      <c r="H32" s="65"/>
      <c r="I32" s="71">
        <v>68.5</v>
      </c>
      <c r="J32" s="71">
        <f t="shared" si="2"/>
        <v>68.5</v>
      </c>
      <c r="K32" s="214">
        <f>D32*2</f>
        <v>2</v>
      </c>
    </row>
    <row r="33" spans="1:11" s="23" customFormat="1" ht="12.75">
      <c r="A33" s="21"/>
      <c r="B33" s="156" t="s">
        <v>66</v>
      </c>
      <c r="C33" s="68"/>
      <c r="D33" s="83">
        <v>1</v>
      </c>
      <c r="E33" s="66"/>
      <c r="F33" s="74"/>
      <c r="G33" s="74"/>
      <c r="H33" s="65"/>
      <c r="I33" s="71">
        <v>50</v>
      </c>
      <c r="J33" s="71">
        <f t="shared" si="2"/>
        <v>50</v>
      </c>
      <c r="K33" s="66">
        <f>D33*1</f>
        <v>1</v>
      </c>
    </row>
    <row r="34" spans="1:11" s="23" customFormat="1" ht="12.75">
      <c r="A34" s="21"/>
      <c r="B34" s="156" t="s">
        <v>40</v>
      </c>
      <c r="C34" s="68"/>
      <c r="D34" s="83">
        <v>1</v>
      </c>
      <c r="E34" s="66"/>
      <c r="F34" s="74"/>
      <c r="G34" s="74"/>
      <c r="H34" s="66"/>
      <c r="I34" s="71">
        <v>50</v>
      </c>
      <c r="J34" s="71">
        <f t="shared" si="2"/>
        <v>50</v>
      </c>
      <c r="K34" s="66">
        <f>D34*0.5</f>
        <v>0.5</v>
      </c>
    </row>
    <row r="35" spans="1:11" s="23" customFormat="1" ht="27">
      <c r="A35" s="21"/>
      <c r="B35" s="158" t="s">
        <v>228</v>
      </c>
      <c r="C35" s="68"/>
      <c r="D35" s="83">
        <v>5</v>
      </c>
      <c r="E35" s="33"/>
      <c r="F35" s="163"/>
      <c r="G35" s="164"/>
      <c r="H35" s="65"/>
      <c r="I35" s="71">
        <v>3.16</v>
      </c>
      <c r="J35" s="71">
        <f t="shared" si="2"/>
        <v>15.8</v>
      </c>
      <c r="K35" s="214">
        <f>D35*0.5</f>
        <v>2.5</v>
      </c>
    </row>
    <row r="36" spans="1:11" s="23" customFormat="1" ht="27">
      <c r="A36" s="21"/>
      <c r="B36" s="158" t="s">
        <v>229</v>
      </c>
      <c r="C36" s="68"/>
      <c r="D36" s="83">
        <v>15</v>
      </c>
      <c r="E36" s="33"/>
      <c r="F36" s="163"/>
      <c r="G36" s="164"/>
      <c r="H36" s="65"/>
      <c r="I36" s="71">
        <v>3.16</v>
      </c>
      <c r="J36" s="71">
        <f t="shared" si="2"/>
        <v>47.400000000000006</v>
      </c>
      <c r="K36" s="214">
        <f>D36*0.5</f>
        <v>7.5</v>
      </c>
    </row>
    <row r="37" spans="1:11" s="23" customFormat="1" ht="15" customHeight="1">
      <c r="A37" s="21"/>
      <c r="B37" s="156" t="s">
        <v>230</v>
      </c>
      <c r="C37" s="68"/>
      <c r="D37" s="83">
        <v>24</v>
      </c>
      <c r="E37" s="33"/>
      <c r="F37" s="163"/>
      <c r="G37" s="164"/>
      <c r="H37" s="65"/>
      <c r="I37" s="71">
        <v>3.16</v>
      </c>
      <c r="J37" s="71">
        <f t="shared" si="2"/>
        <v>75.84</v>
      </c>
      <c r="K37" s="214">
        <f>D37*0.5</f>
        <v>12</v>
      </c>
    </row>
    <row r="38" spans="1:11" s="23" customFormat="1" ht="15" customHeight="1">
      <c r="A38" s="21"/>
      <c r="B38" s="156" t="s">
        <v>265</v>
      </c>
      <c r="C38" s="68"/>
      <c r="D38" s="83">
        <v>8</v>
      </c>
      <c r="E38" s="33"/>
      <c r="F38" s="163"/>
      <c r="G38" s="164"/>
      <c r="H38" s="65"/>
      <c r="I38" s="71">
        <v>3.16</v>
      </c>
      <c r="J38" s="71">
        <f t="shared" si="2"/>
        <v>25.28</v>
      </c>
      <c r="K38" s="214">
        <f>D38*0.5</f>
        <v>4</v>
      </c>
    </row>
    <row r="39" spans="1:11" s="23" customFormat="1" ht="63.75">
      <c r="A39" s="21"/>
      <c r="B39" s="196" t="s">
        <v>137</v>
      </c>
      <c r="C39" s="68"/>
      <c r="D39" s="83">
        <v>1</v>
      </c>
      <c r="E39" s="33"/>
      <c r="G39" s="24"/>
      <c r="H39" s="65"/>
      <c r="I39" s="71">
        <v>100</v>
      </c>
      <c r="J39" s="71">
        <f t="shared" si="2"/>
        <v>100</v>
      </c>
      <c r="K39" s="218">
        <f>SUM(K10:K37)</f>
        <v>101</v>
      </c>
    </row>
    <row r="40" spans="2:11" ht="14.25">
      <c r="B40" s="111" t="s">
        <v>231</v>
      </c>
      <c r="C40" s="112"/>
      <c r="D40" s="113"/>
      <c r="E40" s="114">
        <v>1</v>
      </c>
      <c r="F40" s="115"/>
      <c r="G40" s="115">
        <f>E40*F40</f>
        <v>0</v>
      </c>
      <c r="H40" s="219"/>
      <c r="J40" s="69">
        <f>SUM(J9:J39)</f>
        <v>2823.9700000000007</v>
      </c>
      <c r="K40" s="66"/>
    </row>
    <row r="41" spans="1:11" ht="9" customHeight="1">
      <c r="A41" s="87"/>
      <c r="B41" s="86"/>
      <c r="C41" s="88"/>
      <c r="D41" s="92"/>
      <c r="E41" s="171"/>
      <c r="F41" s="24"/>
      <c r="G41" s="24"/>
      <c r="H41" s="24"/>
      <c r="I41" s="2"/>
      <c r="J41" s="2"/>
      <c r="K41" s="2"/>
    </row>
    <row r="42" spans="1:7" ht="51">
      <c r="A42" s="87">
        <v>2</v>
      </c>
      <c r="B42" s="195" t="s">
        <v>181</v>
      </c>
      <c r="C42" s="1"/>
      <c r="D42" s="92" t="s">
        <v>1</v>
      </c>
      <c r="E42" s="81">
        <v>1</v>
      </c>
      <c r="F42" s="99"/>
      <c r="G42" s="99">
        <f>E42*F42</f>
        <v>0</v>
      </c>
    </row>
    <row r="43" spans="1:11" ht="9" customHeight="1">
      <c r="A43" s="87"/>
      <c r="B43" s="86"/>
      <c r="C43" s="88"/>
      <c r="D43" s="92"/>
      <c r="E43" s="171"/>
      <c r="F43" s="24"/>
      <c r="G43" s="24"/>
      <c r="H43" s="24"/>
      <c r="I43" s="2"/>
      <c r="J43" s="2"/>
      <c r="K43" s="2"/>
    </row>
    <row r="44" spans="1:7" ht="89.25">
      <c r="A44" s="67">
        <f>A42+1</f>
        <v>3</v>
      </c>
      <c r="B44" s="195" t="s">
        <v>182</v>
      </c>
      <c r="C44" s="1"/>
      <c r="D44" s="92" t="s">
        <v>1</v>
      </c>
      <c r="E44" s="81">
        <v>1</v>
      </c>
      <c r="F44" s="99"/>
      <c r="G44" s="99">
        <f>E44*F44</f>
        <v>0</v>
      </c>
    </row>
    <row r="45" spans="1:11" ht="9" customHeight="1">
      <c r="A45" s="87"/>
      <c r="B45" s="86"/>
      <c r="C45" s="88"/>
      <c r="D45" s="92"/>
      <c r="E45" s="171"/>
      <c r="F45" s="24"/>
      <c r="G45" s="24"/>
      <c r="H45" s="24"/>
      <c r="I45" s="2"/>
      <c r="J45" s="2"/>
      <c r="K45" s="2"/>
    </row>
    <row r="46" spans="1:7" ht="93" customHeight="1">
      <c r="A46" s="67">
        <f>A44+1</f>
        <v>4</v>
      </c>
      <c r="B46" s="195" t="s">
        <v>183</v>
      </c>
      <c r="C46" s="1"/>
      <c r="D46" s="92" t="s">
        <v>1</v>
      </c>
      <c r="E46" s="81">
        <v>1</v>
      </c>
      <c r="F46" s="99"/>
      <c r="G46" s="99">
        <f>E46*F46</f>
        <v>0</v>
      </c>
    </row>
    <row r="47" spans="1:7" s="63" customFormat="1" ht="14.25">
      <c r="A47" s="58"/>
      <c r="B47" s="56"/>
      <c r="C47" s="57"/>
      <c r="D47" s="54"/>
      <c r="E47" s="66"/>
      <c r="F47" s="74"/>
      <c r="G47" s="74"/>
    </row>
    <row r="48" spans="1:11" s="7" customFormat="1" ht="15" thickBot="1">
      <c r="A48" s="119" t="s">
        <v>267</v>
      </c>
      <c r="B48" s="17"/>
      <c r="C48" s="18"/>
      <c r="D48" s="108"/>
      <c r="E48" s="108"/>
      <c r="F48" s="108"/>
      <c r="G48" s="20">
        <f>ROUND(SUM(G7:G47),0)</f>
        <v>0</v>
      </c>
      <c r="H48" s="216"/>
      <c r="I48" s="216"/>
      <c r="J48" s="216"/>
      <c r="K48" s="216"/>
    </row>
  </sheetData>
  <sheetProtection/>
  <conditionalFormatting sqref="G33">
    <cfRule type="cellIs" priority="2" dxfId="2" operator="equal" stopIfTrue="1">
      <formula>0</formula>
    </cfRule>
  </conditionalFormatting>
  <conditionalFormatting sqref="G24:G25">
    <cfRule type="cellIs" priority="1" dxfId="2" operator="equal" stopIfTrue="1">
      <formula>0</formula>
    </cfRule>
  </conditionalFormatting>
  <printOptions/>
  <pageMargins left="1.1023622047244095" right="0.5118110236220472" top="0.6299212598425197" bottom="0.5118110236220472" header="0.1968503937007874" footer="0.31496062992125984"/>
  <pageSetup horizontalDpi="600" verticalDpi="600" orientation="portrait" paperSize="9" r:id="rId1"/>
  <headerFooter>
    <oddHeader>&amp;L&amp;"Arial Narrow,Krepko"&amp;12Klima 2000  d.o.o&amp;"-,Običajno"&amp;9
&amp;"Arial Narrow,Navadno"Podjetje za projektiranje in investitorski inženiring</oddHeader>
    <oddFooter>&amp;C&amp;9Filtracija Avče&amp;R&amp;11 4.4.28/&amp;P</oddFooter>
  </headerFooter>
</worksheet>
</file>

<file path=xl/worksheets/sheet9.xml><?xml version="1.0" encoding="utf-8"?>
<worksheet xmlns="http://schemas.openxmlformats.org/spreadsheetml/2006/main" xmlns:r="http://schemas.openxmlformats.org/officeDocument/2006/relationships">
  <dimension ref="A1:O48"/>
  <sheetViews>
    <sheetView view="pageBreakPreview" zoomScale="85" zoomScaleSheetLayoutView="85" zoomScalePageLayoutView="150" workbookViewId="0" topLeftCell="A22">
      <selection activeCell="F13" sqref="F13"/>
    </sheetView>
  </sheetViews>
  <sheetFormatPr defaultColWidth="9.00390625" defaultRowHeight="12.75"/>
  <cols>
    <col min="1" max="1" width="4.00390625" style="2" customWidth="1"/>
    <col min="2" max="2" width="44.625" style="9" customWidth="1"/>
    <col min="3" max="3" width="0.875" style="1" customWidth="1"/>
    <col min="4" max="4" width="5.375" style="2" customWidth="1"/>
    <col min="5" max="5" width="8.625" style="2" customWidth="1"/>
    <col min="6" max="7" width="11.375" style="2" customWidth="1"/>
    <col min="8" max="8" width="12.75390625" style="2" hidden="1" customWidth="1"/>
    <col min="9" max="9" width="14.75390625" style="2" hidden="1" customWidth="1"/>
    <col min="10" max="15" width="0" style="2" hidden="1" customWidth="1"/>
    <col min="16" max="16384" width="9.125" style="2" customWidth="1"/>
  </cols>
  <sheetData>
    <row r="1" spans="1:15" s="124" customFormat="1" ht="14.25">
      <c r="A1" s="3" t="s">
        <v>301</v>
      </c>
      <c r="B1" s="120"/>
      <c r="C1" s="121"/>
      <c r="D1" s="4"/>
      <c r="E1" s="5"/>
      <c r="F1" s="5"/>
      <c r="G1" s="6"/>
      <c r="H1" s="122"/>
      <c r="I1" s="122"/>
      <c r="J1" s="122"/>
      <c r="K1" s="123"/>
      <c r="O1" s="35"/>
    </row>
    <row r="2" spans="1:10" ht="9" customHeight="1">
      <c r="A2" s="98"/>
      <c r="B2" s="86"/>
      <c r="C2" s="100"/>
      <c r="D2" s="91"/>
      <c r="E2" s="66"/>
      <c r="F2" s="65"/>
      <c r="G2" s="65"/>
      <c r="H2" s="65"/>
      <c r="I2" s="65"/>
      <c r="J2" s="66"/>
    </row>
    <row r="3" spans="1:8" s="157" customFormat="1" ht="216.75">
      <c r="A3" s="94"/>
      <c r="B3" s="201" t="s">
        <v>80</v>
      </c>
      <c r="C3" s="95"/>
      <c r="D3" s="96"/>
      <c r="E3" s="96"/>
      <c r="F3" s="202"/>
      <c r="G3" s="202"/>
      <c r="H3" s="202"/>
    </row>
    <row r="4" spans="1:9" s="7" customFormat="1" ht="15" thickBot="1">
      <c r="A4" s="42"/>
      <c r="B4" s="43"/>
      <c r="C4" s="44"/>
      <c r="D4" s="45"/>
      <c r="E4" s="46"/>
      <c r="F4" s="46"/>
      <c r="G4" s="47"/>
      <c r="H4" s="46"/>
      <c r="I4" s="47"/>
    </row>
    <row r="5" spans="1:9" s="8" customFormat="1" ht="12.75">
      <c r="A5" s="26" t="s">
        <v>10</v>
      </c>
      <c r="B5" s="27" t="s">
        <v>11</v>
      </c>
      <c r="C5" s="28"/>
      <c r="D5" s="29" t="s">
        <v>5</v>
      </c>
      <c r="E5" s="30" t="s">
        <v>6</v>
      </c>
      <c r="F5" s="30" t="s">
        <v>7</v>
      </c>
      <c r="G5" s="31" t="s">
        <v>8</v>
      </c>
      <c r="H5" s="30" t="s">
        <v>7</v>
      </c>
      <c r="I5" s="31" t="s">
        <v>8</v>
      </c>
    </row>
    <row r="6" spans="1:9" ht="6.75" customHeight="1">
      <c r="A6" s="92"/>
      <c r="B6" s="104"/>
      <c r="C6" s="107"/>
      <c r="D6" s="92"/>
      <c r="E6" s="92"/>
      <c r="F6" s="92"/>
      <c r="G6" s="92"/>
      <c r="H6" s="92"/>
      <c r="I6" s="92"/>
    </row>
    <row r="7" spans="1:12" s="91" customFormat="1" ht="12.75">
      <c r="A7" s="98"/>
      <c r="B7" s="165" t="s">
        <v>41</v>
      </c>
      <c r="C7" s="109"/>
      <c r="D7" s="162"/>
      <c r="E7" s="77"/>
      <c r="F7" s="145"/>
      <c r="G7" s="74"/>
      <c r="H7" s="145"/>
      <c r="I7" s="74"/>
      <c r="J7" s="77"/>
      <c r="L7" s="73"/>
    </row>
    <row r="8" spans="1:10" ht="26.25" customHeight="1">
      <c r="A8" s="98">
        <v>1</v>
      </c>
      <c r="B8" s="85" t="s">
        <v>69</v>
      </c>
      <c r="C8" s="100"/>
      <c r="D8" s="91" t="s">
        <v>0</v>
      </c>
      <c r="E8" s="166">
        <v>70</v>
      </c>
      <c r="F8" s="167"/>
      <c r="G8" s="167">
        <f>E8*F8</f>
        <v>0</v>
      </c>
      <c r="H8" s="167"/>
      <c r="I8" s="167"/>
      <c r="J8" s="166">
        <v>835</v>
      </c>
    </row>
    <row r="9" spans="1:10" ht="9" customHeight="1">
      <c r="A9" s="98"/>
      <c r="B9" s="86"/>
      <c r="C9" s="100"/>
      <c r="D9" s="91"/>
      <c r="E9" s="66"/>
      <c r="F9" s="65"/>
      <c r="G9" s="65"/>
      <c r="H9" s="65"/>
      <c r="I9" s="65"/>
      <c r="J9" s="66"/>
    </row>
    <row r="10" spans="1:10" s="63" customFormat="1" ht="51">
      <c r="A10" s="98">
        <f>A8+1</f>
        <v>2</v>
      </c>
      <c r="B10" s="85" t="s">
        <v>238</v>
      </c>
      <c r="C10" s="103"/>
      <c r="D10" s="91" t="s">
        <v>9</v>
      </c>
      <c r="E10" s="166">
        <v>34</v>
      </c>
      <c r="F10" s="167"/>
      <c r="G10" s="167">
        <f>E10*F10</f>
        <v>0</v>
      </c>
      <c r="H10" s="167"/>
      <c r="I10" s="167"/>
      <c r="J10" s="166">
        <v>580</v>
      </c>
    </row>
    <row r="11" spans="1:10" s="63" customFormat="1" ht="9" customHeight="1">
      <c r="A11" s="98"/>
      <c r="B11" s="86"/>
      <c r="C11" s="100"/>
      <c r="D11" s="91"/>
      <c r="E11" s="66"/>
      <c r="F11" s="65"/>
      <c r="G11" s="75"/>
      <c r="H11" s="65"/>
      <c r="I11" s="75"/>
      <c r="J11" s="66"/>
    </row>
    <row r="12" spans="1:10" s="63" customFormat="1" ht="51">
      <c r="A12" s="98">
        <f>A10+1</f>
        <v>3</v>
      </c>
      <c r="B12" s="85" t="s">
        <v>240</v>
      </c>
      <c r="C12" s="103"/>
      <c r="D12" s="91" t="s">
        <v>9</v>
      </c>
      <c r="E12" s="166">
        <v>16</v>
      </c>
      <c r="F12" s="167"/>
      <c r="G12" s="167">
        <f>E12*F12</f>
        <v>0</v>
      </c>
      <c r="H12" s="167"/>
      <c r="I12" s="167"/>
      <c r="J12" s="166">
        <v>580</v>
      </c>
    </row>
    <row r="13" spans="1:10" s="63" customFormat="1" ht="9" customHeight="1">
      <c r="A13" s="98"/>
      <c r="B13" s="86"/>
      <c r="C13" s="100"/>
      <c r="D13" s="91"/>
      <c r="E13" s="66"/>
      <c r="F13" s="65"/>
      <c r="G13" s="75"/>
      <c r="H13" s="65"/>
      <c r="I13" s="75"/>
      <c r="J13" s="66"/>
    </row>
    <row r="14" spans="1:10" s="63" customFormat="1" ht="51">
      <c r="A14" s="98">
        <f>A12+1</f>
        <v>4</v>
      </c>
      <c r="B14" s="105" t="s">
        <v>239</v>
      </c>
      <c r="C14" s="103"/>
      <c r="D14" s="91" t="s">
        <v>9</v>
      </c>
      <c r="E14" s="166">
        <v>6</v>
      </c>
      <c r="F14" s="167"/>
      <c r="G14" s="167">
        <f>E14*F14</f>
        <v>0</v>
      </c>
      <c r="H14" s="167"/>
      <c r="I14" s="167"/>
      <c r="J14" s="166">
        <v>335</v>
      </c>
    </row>
    <row r="15" spans="1:10" ht="9" customHeight="1">
      <c r="A15" s="87"/>
      <c r="B15" s="101"/>
      <c r="C15" s="88"/>
      <c r="D15" s="92"/>
      <c r="E15" s="23"/>
      <c r="F15" s="24"/>
      <c r="G15" s="24"/>
      <c r="H15" s="24"/>
      <c r="I15" s="24"/>
      <c r="J15" s="23"/>
    </row>
    <row r="16" spans="1:10" s="63" customFormat="1" ht="51">
      <c r="A16" s="98">
        <f>A14+1</f>
        <v>5</v>
      </c>
      <c r="B16" s="105" t="s">
        <v>241</v>
      </c>
      <c r="C16" s="103"/>
      <c r="D16" s="91" t="s">
        <v>9</v>
      </c>
      <c r="E16" s="166">
        <v>2</v>
      </c>
      <c r="F16" s="167"/>
      <c r="G16" s="167">
        <f>E16*F16</f>
        <v>0</v>
      </c>
      <c r="H16" s="167"/>
      <c r="I16" s="167"/>
      <c r="J16" s="166">
        <v>335</v>
      </c>
    </row>
    <row r="17" spans="1:10" ht="9" customHeight="1">
      <c r="A17" s="87"/>
      <c r="B17" s="101"/>
      <c r="C17" s="88"/>
      <c r="D17" s="92"/>
      <c r="E17" s="23"/>
      <c r="F17" s="24"/>
      <c r="G17" s="24"/>
      <c r="H17" s="24"/>
      <c r="I17" s="24"/>
      <c r="J17" s="23"/>
    </row>
    <row r="18" spans="1:10" s="63" customFormat="1" ht="25.5">
      <c r="A18" s="98">
        <f>A16+1</f>
        <v>6</v>
      </c>
      <c r="B18" s="85" t="s">
        <v>70</v>
      </c>
      <c r="C18" s="103"/>
      <c r="D18" s="91" t="s">
        <v>9</v>
      </c>
      <c r="E18" s="166">
        <v>2</v>
      </c>
      <c r="F18" s="167"/>
      <c r="G18" s="167">
        <f>E18*F18</f>
        <v>0</v>
      </c>
      <c r="H18" s="167"/>
      <c r="I18" s="167"/>
      <c r="J18" s="166">
        <v>16</v>
      </c>
    </row>
    <row r="19" spans="1:10" ht="9" customHeight="1">
      <c r="A19" s="87"/>
      <c r="B19" s="101"/>
      <c r="C19" s="88"/>
      <c r="D19" s="92"/>
      <c r="E19" s="23"/>
      <c r="F19" s="24"/>
      <c r="G19" s="24"/>
      <c r="H19" s="24"/>
      <c r="I19" s="24"/>
      <c r="J19" s="23"/>
    </row>
    <row r="20" spans="1:10" s="63" customFormat="1" ht="25.5">
      <c r="A20" s="98">
        <f>A18+1</f>
        <v>7</v>
      </c>
      <c r="B20" s="85" t="s">
        <v>71</v>
      </c>
      <c r="C20" s="103"/>
      <c r="D20" s="91" t="s">
        <v>9</v>
      </c>
      <c r="E20" s="166">
        <v>10</v>
      </c>
      <c r="F20" s="167"/>
      <c r="G20" s="167">
        <f>E20*F20</f>
        <v>0</v>
      </c>
      <c r="H20" s="167"/>
      <c r="I20" s="167"/>
      <c r="J20" s="166">
        <v>16</v>
      </c>
    </row>
    <row r="21" spans="1:10" ht="9" customHeight="1">
      <c r="A21" s="87"/>
      <c r="B21" s="101"/>
      <c r="C21" s="88"/>
      <c r="D21" s="92"/>
      <c r="E21" s="23"/>
      <c r="F21" s="24"/>
      <c r="G21" s="24"/>
      <c r="H21" s="24"/>
      <c r="I21" s="24"/>
      <c r="J21" s="23"/>
    </row>
    <row r="22" spans="1:10" s="63" customFormat="1" ht="38.25">
      <c r="A22" s="98">
        <f>A20+1</f>
        <v>8</v>
      </c>
      <c r="B22" s="105" t="s">
        <v>105</v>
      </c>
      <c r="C22" s="103"/>
      <c r="D22" s="91" t="s">
        <v>9</v>
      </c>
      <c r="E22" s="166">
        <v>6</v>
      </c>
      <c r="F22" s="167"/>
      <c r="G22" s="167">
        <f>E22*F22</f>
        <v>0</v>
      </c>
      <c r="H22" s="167"/>
      <c r="I22" s="167"/>
      <c r="J22" s="166">
        <v>16</v>
      </c>
    </row>
    <row r="23" spans="1:10" ht="9" customHeight="1">
      <c r="A23" s="87"/>
      <c r="B23" s="101"/>
      <c r="C23" s="88"/>
      <c r="D23" s="92"/>
      <c r="E23" s="23"/>
      <c r="F23" s="24"/>
      <c r="G23" s="24"/>
      <c r="H23" s="24"/>
      <c r="I23" s="24"/>
      <c r="J23" s="23"/>
    </row>
    <row r="24" spans="1:10" s="63" customFormat="1" ht="25.5">
      <c r="A24" s="98">
        <f>A22+1</f>
        <v>9</v>
      </c>
      <c r="B24" s="105" t="s">
        <v>106</v>
      </c>
      <c r="C24" s="103"/>
      <c r="D24" s="91" t="s">
        <v>9</v>
      </c>
      <c r="E24" s="166">
        <v>12</v>
      </c>
      <c r="F24" s="167"/>
      <c r="G24" s="167">
        <f>E24*F24</f>
        <v>0</v>
      </c>
      <c r="H24" s="167"/>
      <c r="I24" s="167"/>
      <c r="J24" s="166">
        <v>335</v>
      </c>
    </row>
    <row r="25" spans="1:10" ht="9" customHeight="1">
      <c r="A25" s="87"/>
      <c r="B25" s="101"/>
      <c r="C25" s="88"/>
      <c r="D25" s="92"/>
      <c r="E25" s="23"/>
      <c r="F25" s="24"/>
      <c r="G25" s="24"/>
      <c r="H25" s="24"/>
      <c r="I25" s="24"/>
      <c r="J25" s="23"/>
    </row>
    <row r="26" spans="1:10" s="63" customFormat="1" ht="38.25">
      <c r="A26" s="98">
        <f>A24+1</f>
        <v>10</v>
      </c>
      <c r="B26" s="117" t="s">
        <v>49</v>
      </c>
      <c r="C26" s="103"/>
      <c r="D26" s="91" t="s">
        <v>9</v>
      </c>
      <c r="E26" s="166">
        <v>6</v>
      </c>
      <c r="F26" s="167"/>
      <c r="G26" s="167">
        <f>E26*F26</f>
        <v>0</v>
      </c>
      <c r="H26" s="167"/>
      <c r="I26" s="167"/>
      <c r="J26" s="166">
        <v>16</v>
      </c>
    </row>
    <row r="27" spans="1:10" ht="9" customHeight="1">
      <c r="A27" s="87"/>
      <c r="B27" s="101"/>
      <c r="C27" s="88"/>
      <c r="D27" s="92"/>
      <c r="E27" s="23"/>
      <c r="F27" s="24"/>
      <c r="G27" s="24"/>
      <c r="H27" s="24"/>
      <c r="I27" s="24"/>
      <c r="J27" s="23"/>
    </row>
    <row r="28" spans="1:10" s="63" customFormat="1" ht="25.5">
      <c r="A28" s="98">
        <f>A26+1</f>
        <v>11</v>
      </c>
      <c r="B28" s="86" t="s">
        <v>42</v>
      </c>
      <c r="C28" s="100"/>
      <c r="D28" s="91" t="s">
        <v>9</v>
      </c>
      <c r="E28" s="166">
        <v>6</v>
      </c>
      <c r="F28" s="167"/>
      <c r="G28" s="167">
        <f>E28*F28</f>
        <v>0</v>
      </c>
      <c r="H28" s="167"/>
      <c r="I28" s="167"/>
      <c r="J28" s="166">
        <v>16</v>
      </c>
    </row>
    <row r="29" spans="1:10" ht="9" customHeight="1">
      <c r="A29" s="87"/>
      <c r="B29" s="101"/>
      <c r="C29" s="88"/>
      <c r="D29" s="92"/>
      <c r="E29" s="23"/>
      <c r="F29" s="24"/>
      <c r="G29" s="24"/>
      <c r="H29" s="24"/>
      <c r="I29" s="24"/>
      <c r="J29" s="23"/>
    </row>
    <row r="30" spans="1:12" s="91" customFormat="1" ht="12.75">
      <c r="A30" s="98"/>
      <c r="B30" s="165" t="s">
        <v>43</v>
      </c>
      <c r="C30" s="109"/>
      <c r="D30" s="162"/>
      <c r="E30" s="77"/>
      <c r="F30" s="145"/>
      <c r="G30" s="74"/>
      <c r="H30" s="145"/>
      <c r="I30" s="74"/>
      <c r="J30" s="77"/>
      <c r="L30" s="73"/>
    </row>
    <row r="31" spans="1:9" s="92" customFormat="1" ht="51">
      <c r="A31" s="197">
        <f>A28+1</f>
        <v>12</v>
      </c>
      <c r="B31" s="53" t="s">
        <v>142</v>
      </c>
      <c r="C31" s="88"/>
      <c r="D31" s="92" t="s">
        <v>47</v>
      </c>
      <c r="E31" s="171">
        <v>18.1</v>
      </c>
      <c r="F31" s="93"/>
      <c r="G31" s="93">
        <f>E31*F31</f>
        <v>0</v>
      </c>
      <c r="H31" s="93"/>
      <c r="I31" s="93"/>
    </row>
    <row r="32" spans="1:9" s="92" customFormat="1" ht="28.5" customHeight="1">
      <c r="A32" s="98"/>
      <c r="B32" s="53" t="s">
        <v>72</v>
      </c>
      <c r="C32" s="88"/>
      <c r="D32" s="92" t="s">
        <v>47</v>
      </c>
      <c r="E32" s="171">
        <v>18.1</v>
      </c>
      <c r="F32" s="93"/>
      <c r="G32" s="93">
        <f>E32*F32</f>
        <v>0</v>
      </c>
      <c r="H32" s="93"/>
      <c r="I32" s="93"/>
    </row>
    <row r="33" spans="1:9" ht="9" customHeight="1">
      <c r="A33" s="98"/>
      <c r="B33" s="86"/>
      <c r="C33" s="88"/>
      <c r="D33" s="92"/>
      <c r="E33" s="171"/>
      <c r="F33" s="24"/>
      <c r="G33" s="24"/>
      <c r="H33" s="24"/>
      <c r="I33" s="24"/>
    </row>
    <row r="34" spans="1:10" s="63" customFormat="1" ht="38.25">
      <c r="A34" s="197">
        <f>A31+1</f>
        <v>13</v>
      </c>
      <c r="B34" s="105" t="s">
        <v>58</v>
      </c>
      <c r="C34" s="103"/>
      <c r="D34" s="91" t="s">
        <v>0</v>
      </c>
      <c r="E34" s="166">
        <v>98</v>
      </c>
      <c r="F34" s="167"/>
      <c r="G34" s="167">
        <f>E34*F34</f>
        <v>0</v>
      </c>
      <c r="H34" s="167"/>
      <c r="I34" s="167"/>
      <c r="J34" s="166">
        <v>650</v>
      </c>
    </row>
    <row r="35" spans="1:10" ht="9" customHeight="1">
      <c r="A35" s="87"/>
      <c r="B35" s="101"/>
      <c r="C35" s="88"/>
      <c r="D35" s="92"/>
      <c r="E35" s="23"/>
      <c r="F35" s="24"/>
      <c r="G35" s="24"/>
      <c r="H35" s="24"/>
      <c r="I35" s="24"/>
      <c r="J35" s="23"/>
    </row>
    <row r="36" spans="1:10" s="63" customFormat="1" ht="25.5">
      <c r="A36" s="98">
        <f>A34+1</f>
        <v>14</v>
      </c>
      <c r="B36" s="85" t="s">
        <v>50</v>
      </c>
      <c r="C36" s="100"/>
      <c r="D36" s="91" t="s">
        <v>9</v>
      </c>
      <c r="E36" s="166">
        <v>16</v>
      </c>
      <c r="F36" s="167"/>
      <c r="G36" s="167">
        <f>E36*F36</f>
        <v>0</v>
      </c>
      <c r="H36" s="167"/>
      <c r="I36" s="167"/>
      <c r="J36" s="166">
        <v>75</v>
      </c>
    </row>
    <row r="37" spans="1:10" ht="9" customHeight="1">
      <c r="A37" s="87"/>
      <c r="B37" s="101"/>
      <c r="C37" s="88"/>
      <c r="D37" s="92"/>
      <c r="E37" s="23"/>
      <c r="F37" s="24"/>
      <c r="G37" s="24"/>
      <c r="H37" s="24"/>
      <c r="I37" s="24"/>
      <c r="J37" s="23"/>
    </row>
    <row r="38" spans="1:10" ht="38.25">
      <c r="A38" s="98">
        <f>A36+1</f>
        <v>15</v>
      </c>
      <c r="B38" s="89" t="s">
        <v>67</v>
      </c>
      <c r="C38" s="88"/>
      <c r="D38" s="106" t="s">
        <v>1</v>
      </c>
      <c r="E38" s="168">
        <v>1</v>
      </c>
      <c r="F38" s="169"/>
      <c r="G38" s="167">
        <f>E38*F38</f>
        <v>0</v>
      </c>
      <c r="H38" s="75"/>
      <c r="I38" s="170"/>
      <c r="J38" s="170"/>
    </row>
    <row r="39" spans="1:10" ht="9" customHeight="1">
      <c r="A39" s="87"/>
      <c r="B39" s="101"/>
      <c r="C39" s="88"/>
      <c r="D39" s="92"/>
      <c r="E39" s="23"/>
      <c r="F39" s="76"/>
      <c r="G39" s="75"/>
      <c r="H39" s="76"/>
      <c r="I39" s="75"/>
      <c r="J39" s="23"/>
    </row>
    <row r="40" spans="1:10" ht="66.75" customHeight="1">
      <c r="A40" s="98">
        <f>A38+1</f>
        <v>16</v>
      </c>
      <c r="B40" s="143" t="s">
        <v>51</v>
      </c>
      <c r="C40" s="88"/>
      <c r="D40" s="106" t="s">
        <v>1</v>
      </c>
      <c r="E40" s="168">
        <v>5</v>
      </c>
      <c r="F40" s="169"/>
      <c r="G40" s="167">
        <f>E40*F40</f>
        <v>0</v>
      </c>
      <c r="H40" s="75"/>
      <c r="I40" s="170"/>
      <c r="J40" s="170"/>
    </row>
    <row r="41" spans="1:10" ht="9" customHeight="1">
      <c r="A41" s="87"/>
      <c r="B41" s="101"/>
      <c r="C41" s="88"/>
      <c r="D41" s="92"/>
      <c r="E41" s="23"/>
      <c r="F41" s="76"/>
      <c r="G41" s="75"/>
      <c r="H41" s="76"/>
      <c r="I41" s="75"/>
      <c r="J41" s="23"/>
    </row>
    <row r="42" spans="1:12" s="91" customFormat="1" ht="12.75">
      <c r="A42" s="98"/>
      <c r="B42" s="165" t="s">
        <v>4</v>
      </c>
      <c r="C42" s="109"/>
      <c r="D42" s="162"/>
      <c r="E42" s="77"/>
      <c r="F42" s="145"/>
      <c r="G42" s="74"/>
      <c r="H42" s="145"/>
      <c r="I42" s="74"/>
      <c r="J42" s="77"/>
      <c r="L42" s="73"/>
    </row>
    <row r="43" spans="1:10" ht="118.5" customHeight="1">
      <c r="A43" s="98">
        <f>A40+1</f>
        <v>17</v>
      </c>
      <c r="B43" s="143" t="s">
        <v>68</v>
      </c>
      <c r="C43" s="88"/>
      <c r="D43" s="92" t="s">
        <v>1</v>
      </c>
      <c r="E43" s="168">
        <v>1</v>
      </c>
      <c r="F43" s="169"/>
      <c r="G43" s="167">
        <f>E43*F43</f>
        <v>0</v>
      </c>
      <c r="H43" s="169"/>
      <c r="I43" s="169"/>
      <c r="J43" s="168"/>
    </row>
    <row r="44" spans="1:10" ht="14.25">
      <c r="A44" s="87"/>
      <c r="B44" s="146"/>
      <c r="C44" s="88"/>
      <c r="D44" s="92"/>
      <c r="E44" s="91"/>
      <c r="F44" s="93"/>
      <c r="G44" s="170"/>
      <c r="H44" s="93"/>
      <c r="I44" s="170"/>
      <c r="J44" s="91"/>
    </row>
    <row r="45" spans="1:10" ht="15" thickBot="1">
      <c r="A45" s="119" t="s">
        <v>44</v>
      </c>
      <c r="B45" s="17"/>
      <c r="C45" s="18"/>
      <c r="D45" s="142"/>
      <c r="E45" s="132"/>
      <c r="F45" s="19"/>
      <c r="G45" s="20">
        <f>ROUND(SUM(G8:G43),0)</f>
        <v>0</v>
      </c>
      <c r="H45" s="19"/>
      <c r="I45" s="20"/>
      <c r="J45" s="132"/>
    </row>
    <row r="48" spans="1:10" ht="9" customHeight="1">
      <c r="A48" s="87"/>
      <c r="B48" s="101"/>
      <c r="C48" s="88"/>
      <c r="D48" s="92"/>
      <c r="E48" s="23"/>
      <c r="F48" s="24"/>
      <c r="G48" s="24"/>
      <c r="H48" s="24"/>
      <c r="I48" s="24"/>
      <c r="J48" s="23"/>
    </row>
  </sheetData>
  <sheetProtection/>
  <printOptions/>
  <pageMargins left="1.1023622047244095" right="0.5118110236220472" top="0.6299212598425197" bottom="0.5118110236220472" header="0.1968503937007874" footer="0.31496062992125984"/>
  <pageSetup horizontalDpi="600" verticalDpi="600" orientation="portrait" paperSize="9" r:id="rId1"/>
  <headerFooter>
    <oddHeader>&amp;L&amp;"Arial Narrow,Krepko"&amp;12Klima 2000  d.o.o&amp;"-,Običajno"&amp;9
&amp;"Arial Narrow,Navadno"Podjetje za projektiranje in investitorski inženiring</oddHeader>
    <oddFooter>&amp;C&amp;9Filtracija Avče&amp;R&amp;11 4.4.28/&amp;P</oddFooter>
  </headerFooter>
  <rowBreaks count="1" manualBreakCount="1">
    <brk id="29"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Primož Poje</dc:creator>
  <cp:keywords/>
  <dc:description/>
  <cp:lastModifiedBy>Kristina</cp:lastModifiedBy>
  <cp:lastPrinted>2016-06-23T13:13:26Z</cp:lastPrinted>
  <dcterms:created xsi:type="dcterms:W3CDTF">2001-03-20T11:17:26Z</dcterms:created>
  <dcterms:modified xsi:type="dcterms:W3CDTF">2016-09-21T13:30:06Z</dcterms:modified>
  <cp:category/>
  <cp:version/>
  <cp:contentType/>
  <cp:contentStatus/>
</cp:coreProperties>
</file>